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20" firstSheet="2" activeTab="2"/>
  </bookViews>
  <sheets>
    <sheet name="DIV 2 Gr A" sheetId="52" r:id="rId1"/>
    <sheet name="DIV 2 Gr B" sheetId="53" r:id="rId2"/>
    <sheet name="CLASST " sheetId="54" r:id="rId3"/>
  </sheets>
  <definedNames>
    <definedName name="_xlnm.Print_Area" localSheetId="0">'DIV 2 Gr A'!$A$1:$J$25</definedName>
    <definedName name="_xlnm.Print_Area" localSheetId="1">'DIV 2 Gr B'!$A$1:$J$25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<sst xmlns="http://schemas.openxmlformats.org/spreadsheetml/2006/main" count="292" uniqueCount="87">
  <si>
    <t>PARON 2</t>
  </si>
  <si>
    <t>Match 1: à  - Dimanche 07 Septembre à 8H30</t>
  </si>
  <si>
    <t>Match 6: à  - Dimanche 05 Octobre à 14H00</t>
  </si>
  <si>
    <t>Pt</t>
  </si>
  <si>
    <t>TPt</t>
  </si>
  <si>
    <t>T+/-</t>
  </si>
  <si>
    <t>+</t>
  </si>
  <si>
    <t>-</t>
  </si>
  <si>
    <t>VERON 1</t>
  </si>
  <si>
    <t>AVALLON 3</t>
  </si>
  <si>
    <t>SENAN 1</t>
  </si>
  <si>
    <t>STADE DE SENS 1</t>
  </si>
  <si>
    <t>RAVIERES 2</t>
  </si>
  <si>
    <t>CHAMPIGNY 1</t>
  </si>
  <si>
    <t>Match 2: à   - Dimanche 07 Septembre à 14h00</t>
  </si>
  <si>
    <t>Match 7 et Finale: à ST FLORENTIN - Dimanche 19 Octobre à 8H30</t>
  </si>
  <si>
    <t>ST MARTIN DU TERTRE 1</t>
  </si>
  <si>
    <t>Rappel:</t>
  </si>
  <si>
    <t>Match 3: à  - Dimanche 28 Septembre à 8h30</t>
  </si>
  <si>
    <t>Seules les Cases Blanches</t>
  </si>
  <si>
    <t>sont à remplir</t>
  </si>
  <si>
    <t>Classement</t>
  </si>
  <si>
    <t>Pts</t>
  </si>
  <si>
    <t>+/-</t>
  </si>
  <si>
    <t>Match 4:  à  - Dimanche 28 Septembre à 14H00</t>
  </si>
  <si>
    <t>Match 5: à  - Dimanche 05 Octobre à 8H30</t>
  </si>
  <si>
    <t>FÉDÉRATION FRANÇAISE DE PÉTANQUE ET JEU PROVENÇAL</t>
  </si>
  <si>
    <r>
      <rPr>
        <sz val="8"/>
        <color theme="1"/>
        <rFont val="Arial"/>
        <charset val="134"/>
      </rPr>
      <t>AGRÉÉE PAR LE MINIST</t>
    </r>
    <r>
      <rPr>
        <sz val="8"/>
        <color indexed="8"/>
        <rFont val="Comic Sans MS"/>
        <charset val="134"/>
      </rPr>
      <t>È</t>
    </r>
    <r>
      <rPr>
        <sz val="8"/>
        <color indexed="8"/>
        <rFont val="Arial"/>
        <charset val="134"/>
      </rPr>
      <t xml:space="preserve">RE DE LA JEUNESSE ET  DES SPORTS </t>
    </r>
  </si>
  <si>
    <t xml:space="preserve">TERRITOIRE DE BOURGOGNE </t>
  </si>
  <si>
    <t>Championnat Départemental des Clubs 2025  Division 2 Groupe A</t>
  </si>
  <si>
    <t>1) Remplir la liste des Clubs composant le Groupe (Colonne B1 à B14)</t>
  </si>
  <si>
    <t>2) Le calendrier se fait automatiquement</t>
  </si>
  <si>
    <t>3) Pour chaque rencontre: mettre uniquemment le score de la premiere équipe (Case Blanche,la rouge sera remplie automatiquement)</t>
  </si>
  <si>
    <t>4) Le score de l'adversaire se mettra automatiquement</t>
  </si>
  <si>
    <t>Exemple:</t>
  </si>
  <si>
    <t>L' équipe 1 Gagne par 32 à 4 : il faut mettre 32 pour le score de L'équipe 1 contre l'équipe 2 (4 sera automatique)</t>
  </si>
  <si>
    <t>Essayez : Tapez 32 ici</t>
  </si>
  <si>
    <t>Equipe 4</t>
  </si>
  <si>
    <t>Essayez : Tapez 17 ici</t>
  </si>
  <si>
    <t>L' équipe 4 Gagne par 19 à 17 : il faut mettre 17 pour le score de L'équipe 3 contre l'équipe 2 (19  sera automatique)</t>
  </si>
  <si>
    <t>5) Pour le Forfait : Mettre F si Premiere equipe Forfait sinon mettre G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</si>
  <si>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</si>
  <si>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</si>
  <si>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</si>
  <si>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</si>
  <si>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En cas de Forfait : le score attribué est 19 à 0</t>
  </si>
  <si>
    <t>Ne pas oublier d'appuyer sur le bouton Maj Classement sous le Classement</t>
  </si>
  <si>
    <t>MONETEAU 1</t>
  </si>
  <si>
    <t>AVALLON 2</t>
  </si>
  <si>
    <t>USC SENS 2</t>
  </si>
  <si>
    <t>RAVIERES 1</t>
  </si>
  <si>
    <t>MIGENNES 2</t>
  </si>
  <si>
    <t>ST FARGEAU 1</t>
  </si>
  <si>
    <t>Match 2: à  - Dimanche 07 Septembre à 14h00</t>
  </si>
  <si>
    <t>SENAN 2</t>
  </si>
  <si>
    <t>VAUX 2</t>
  </si>
  <si>
    <t>Match 5: à - Dimanche 05 Octobre à 8H30</t>
  </si>
  <si>
    <t>Championnat Départemental des Clubs 2025 Division 2 Groupe B</t>
  </si>
  <si>
    <t>GROUPE A</t>
  </si>
  <si>
    <t>GROUPE B</t>
  </si>
  <si>
    <t>D2</t>
  </si>
  <si>
    <t>Veron 1</t>
  </si>
  <si>
    <t>Migennes 2</t>
  </si>
  <si>
    <t>Stade de Sens 1</t>
  </si>
  <si>
    <t>USC Sens 2</t>
  </si>
  <si>
    <t>CLASSEMENT 2025</t>
  </si>
  <si>
    <t>Senan 1</t>
  </si>
  <si>
    <t>St Fargeau 1</t>
  </si>
  <si>
    <t>ACCEDENT EN D1 POUR 2026</t>
  </si>
  <si>
    <t>Paron 2</t>
  </si>
  <si>
    <t>Avallon 2</t>
  </si>
  <si>
    <t>St Martin du tertre 1</t>
  </si>
  <si>
    <t>Ravières 1</t>
  </si>
  <si>
    <t>Avallon 3</t>
  </si>
  <si>
    <t>Senan 2</t>
  </si>
  <si>
    <t>Champigny 1</t>
  </si>
  <si>
    <t>Moneteau 1</t>
  </si>
  <si>
    <t>Ravières 2</t>
  </si>
  <si>
    <t>Vaux 2</t>
  </si>
  <si>
    <t>TOUR FINAL</t>
  </si>
  <si>
    <t>CONTRE</t>
  </si>
  <si>
    <t>Ravieres 1</t>
  </si>
  <si>
    <t>St Martin 1</t>
  </si>
  <si>
    <t>SUSCEPTIBLE DE DESCENDRE EN D3 POUR 2026</t>
  </si>
  <si>
    <t>Vaux  2</t>
  </si>
  <si>
    <t>Ravieres 2</t>
  </si>
  <si>
    <t>TIR DE DEPARTAGE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</si>
</sst>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&quot;-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i/>
      <u/>
      <sz val="12"/>
      <color indexed="9"/>
      <name val="Arial"/>
      <charset val="134"/>
    </font>
    <font>
      <sz val="12"/>
      <color indexed="9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sz val="20"/>
      <name val="Comic Sans MS"/>
      <charset val="134"/>
    </font>
    <font>
      <b/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indexed="8"/>
      <name val="Comic Sans MS"/>
      <charset val="134"/>
    </font>
    <font>
      <sz val="8"/>
      <color indexed="8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26" fillId="12" borderId="31" applyNumberFormat="0" applyAlignment="0" applyProtection="0">
      <alignment vertical="center"/>
    </xf>
    <xf numFmtId="0" fontId="27" fillId="12" borderId="30" applyNumberFormat="0" applyAlignment="0" applyProtection="0">
      <alignment vertical="center"/>
    </xf>
    <xf numFmtId="0" fontId="28" fillId="13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1" fillId="0" borderId="0" xfId="50"/>
    <xf numFmtId="0" fontId="1" fillId="0" borderId="0" xfId="50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0" fontId="1" fillId="0" borderId="2" xfId="50" applyBorder="1" applyAlignment="1">
      <alignment horizontal="center" vertical="center"/>
    </xf>
    <xf numFmtId="0" fontId="4" fillId="0" borderId="0" xfId="51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3" fillId="4" borderId="1" xfId="51" applyFont="1" applyFill="1" applyBorder="1" applyAlignment="1">
      <alignment horizontal="center" vertical="center" wrapText="1"/>
    </xf>
    <xf numFmtId="0" fontId="1" fillId="0" borderId="3" xfId="50" applyBorder="1" applyAlignment="1">
      <alignment horizontal="center" vertical="center" wrapText="1"/>
    </xf>
    <xf numFmtId="0" fontId="1" fillId="0" borderId="4" xfId="50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3" fillId="5" borderId="1" xfId="51" applyFont="1" applyFill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7" fillId="0" borderId="0" xfId="51" applyFont="1" applyAlignment="1">
      <alignment vertical="center"/>
    </xf>
    <xf numFmtId="0" fontId="1" fillId="0" borderId="0" xfId="51" applyAlignment="1">
      <alignment horizontal="center" vertical="center"/>
    </xf>
    <xf numFmtId="0" fontId="1" fillId="0" borderId="0" xfId="51" applyAlignment="1">
      <alignment vertical="center"/>
    </xf>
    <xf numFmtId="0" fontId="7" fillId="0" borderId="0" xfId="51" applyFont="1" applyAlignment="1">
      <alignment horizontal="left" vertical="center"/>
    </xf>
    <xf numFmtId="0" fontId="4" fillId="6" borderId="5" xfId="51" applyFont="1" applyFill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7" xfId="51" applyBorder="1" applyAlignment="1">
      <alignment horizontal="center" vertical="center"/>
    </xf>
    <xf numFmtId="0" fontId="1" fillId="0" borderId="8" xfId="51" applyBorder="1" applyAlignment="1">
      <alignment horizontal="center" vertical="center"/>
    </xf>
    <xf numFmtId="0" fontId="1" fillId="0" borderId="9" xfId="51" applyBorder="1" applyAlignment="1">
      <alignment horizontal="center" vertical="center"/>
    </xf>
    <xf numFmtId="0" fontId="4" fillId="6" borderId="6" xfId="51" applyFont="1" applyFill="1" applyBorder="1" applyAlignment="1">
      <alignment horizontal="center" vertical="center"/>
    </xf>
    <xf numFmtId="0" fontId="1" fillId="0" borderId="10" xfId="50" applyBorder="1" applyAlignment="1">
      <alignment horizontal="center" vertical="center"/>
    </xf>
    <xf numFmtId="0" fontId="4" fillId="3" borderId="6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7" borderId="11" xfId="51" applyFont="1" applyFill="1" applyBorder="1" applyAlignment="1">
      <alignment horizontal="center" vertical="center"/>
    </xf>
    <xf numFmtId="0" fontId="4" fillId="3" borderId="12" xfId="51" applyFont="1" applyFill="1" applyBorder="1" applyAlignment="1">
      <alignment horizontal="center" vertical="center" wrapText="1"/>
    </xf>
    <xf numFmtId="0" fontId="4" fillId="3" borderId="13" xfId="51" applyFont="1" applyFill="1" applyBorder="1" applyAlignment="1">
      <alignment horizontal="center" vertical="center" wrapText="1"/>
    </xf>
    <xf numFmtId="0" fontId="7" fillId="0" borderId="13" xfId="51" applyFont="1" applyBorder="1" applyAlignment="1">
      <alignment horizontal="center" vertical="center"/>
    </xf>
    <xf numFmtId="0" fontId="7" fillId="7" borderId="14" xfId="51" applyFont="1" applyFill="1" applyBorder="1" applyAlignment="1">
      <alignment horizontal="center" vertical="center"/>
    </xf>
    <xf numFmtId="0" fontId="4" fillId="6" borderId="12" xfId="51" applyFont="1" applyFill="1" applyBorder="1" applyAlignment="1">
      <alignment horizontal="center" vertical="center"/>
    </xf>
    <xf numFmtId="0" fontId="1" fillId="0" borderId="10" xfId="5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8" fillId="0" borderId="0" xfId="51" applyFont="1" applyAlignment="1">
      <alignment vertical="center"/>
    </xf>
    <xf numFmtId="0" fontId="9" fillId="0" borderId="0" xfId="51" applyFont="1" applyAlignment="1">
      <alignment vertical="center"/>
    </xf>
    <xf numFmtId="0" fontId="5" fillId="0" borderId="15" xfId="51" applyFont="1" applyBorder="1" applyAlignment="1">
      <alignment horizontal="center"/>
    </xf>
    <xf numFmtId="0" fontId="1" fillId="0" borderId="16" xfId="51" applyBorder="1" applyAlignment="1">
      <alignment horizontal="center"/>
    </xf>
    <xf numFmtId="0" fontId="7" fillId="7" borderId="17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 wrapText="1"/>
    </xf>
    <xf numFmtId="0" fontId="3" fillId="2" borderId="18" xfId="5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7" fillId="7" borderId="19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 wrapText="1"/>
    </xf>
    <xf numFmtId="0" fontId="10" fillId="8" borderId="15" xfId="51" applyFont="1" applyFill="1" applyBorder="1" applyAlignment="1">
      <alignment horizontal="center" vertical="center"/>
    </xf>
    <xf numFmtId="0" fontId="10" fillId="8" borderId="16" xfId="51" applyFont="1" applyFill="1" applyBorder="1" applyAlignment="1">
      <alignment horizontal="center" vertical="center"/>
    </xf>
    <xf numFmtId="0" fontId="11" fillId="8" borderId="20" xfId="51" applyFont="1" applyFill="1" applyBorder="1" applyAlignment="1">
      <alignment horizontal="center" vertical="center"/>
    </xf>
    <xf numFmtId="0" fontId="11" fillId="8" borderId="0" xfId="51" applyFont="1" applyFill="1" applyAlignment="1">
      <alignment horizontal="center" vertical="center"/>
    </xf>
    <xf numFmtId="0" fontId="10" fillId="8" borderId="20" xfId="51" applyFont="1" applyFill="1" applyBorder="1" applyAlignment="1">
      <alignment horizontal="center" vertical="center"/>
    </xf>
    <xf numFmtId="0" fontId="12" fillId="8" borderId="0" xfId="51" applyFont="1" applyFill="1" applyAlignment="1">
      <alignment horizontal="center" vertical="center"/>
    </xf>
    <xf numFmtId="0" fontId="13" fillId="8" borderId="21" xfId="50" applyFont="1" applyFill="1" applyBorder="1" applyAlignment="1">
      <alignment horizontal="center" vertical="center"/>
    </xf>
    <xf numFmtId="0" fontId="13" fillId="8" borderId="22" xfId="50" applyFont="1" applyFill="1" applyBorder="1" applyAlignment="1">
      <alignment horizontal="center" vertical="center"/>
    </xf>
    <xf numFmtId="0" fontId="1" fillId="0" borderId="0" xfId="51" applyAlignment="1">
      <alignment horizontal="center" vertical="center" wrapText="1"/>
    </xf>
    <xf numFmtId="58" fontId="7" fillId="0" borderId="0" xfId="51" applyNumberFormat="1" applyFont="1" applyAlignment="1">
      <alignment vertical="center"/>
    </xf>
    <xf numFmtId="0" fontId="3" fillId="2" borderId="23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/>
    </xf>
    <xf numFmtId="0" fontId="14" fillId="0" borderId="11" xfId="51" applyFont="1" applyBorder="1" applyAlignment="1">
      <alignment horizontal="center" vertical="center"/>
    </xf>
    <xf numFmtId="0" fontId="14" fillId="0" borderId="13" xfId="51" applyFont="1" applyBorder="1" applyAlignment="1">
      <alignment horizontal="center" vertical="center"/>
    </xf>
    <xf numFmtId="0" fontId="14" fillId="0" borderId="14" xfId="51" applyFont="1" applyBorder="1" applyAlignment="1">
      <alignment horizontal="center" vertical="center"/>
    </xf>
    <xf numFmtId="0" fontId="4" fillId="0" borderId="0" xfId="51" applyFont="1" applyAlignment="1">
      <alignment vertical="center" wrapText="1"/>
    </xf>
    <xf numFmtId="0" fontId="10" fillId="8" borderId="24" xfId="51" applyFont="1" applyFill="1" applyBorder="1" applyAlignment="1">
      <alignment horizontal="center" vertical="center"/>
    </xf>
    <xf numFmtId="0" fontId="11" fillId="8" borderId="25" xfId="51" applyFont="1" applyFill="1" applyBorder="1" applyAlignment="1">
      <alignment horizontal="center" vertical="center"/>
    </xf>
    <xf numFmtId="0" fontId="12" fillId="8" borderId="25" xfId="51" applyFont="1" applyFill="1" applyBorder="1" applyAlignment="1">
      <alignment horizontal="center" vertical="center"/>
    </xf>
    <xf numFmtId="0" fontId="13" fillId="8" borderId="26" xfId="50" applyFont="1" applyFill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7" borderId="1" xfId="51" applyFont="1" applyFill="1" applyBorder="1" applyAlignment="1">
      <alignment horizontal="center" vertical="center"/>
    </xf>
    <xf numFmtId="0" fontId="14" fillId="0" borderId="18" xfId="51" applyFont="1" applyBorder="1" applyAlignment="1">
      <alignment vertical="center"/>
    </xf>
    <xf numFmtId="0" fontId="7" fillId="0" borderId="18" xfId="51" applyFont="1" applyBorder="1" applyAlignment="1">
      <alignment vertical="center"/>
    </xf>
    <xf numFmtId="0" fontId="14" fillId="0" borderId="11" xfId="51" applyFont="1" applyBorder="1" applyAlignment="1">
      <alignment vertical="center"/>
    </xf>
    <xf numFmtId="0" fontId="14" fillId="0" borderId="1" xfId="51" applyFont="1" applyBorder="1" applyAlignment="1">
      <alignment vertical="center"/>
    </xf>
    <xf numFmtId="0" fontId="7" fillId="0" borderId="1" xfId="51" applyFont="1" applyBorder="1" applyAlignment="1">
      <alignment vertical="center"/>
    </xf>
    <xf numFmtId="0" fontId="7" fillId="7" borderId="13" xfId="51" applyFont="1" applyFill="1" applyBorder="1" applyAlignment="1">
      <alignment horizontal="center" vertical="center"/>
    </xf>
    <xf numFmtId="0" fontId="7" fillId="0" borderId="11" xfId="51" applyFont="1" applyBorder="1" applyAlignment="1">
      <alignment horizontal="center" vertical="center"/>
    </xf>
    <xf numFmtId="0" fontId="14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15" fillId="0" borderId="0" xfId="51" applyFont="1" applyAlignment="1">
      <alignment vertical="center"/>
    </xf>
    <xf numFmtId="0" fontId="14" fillId="7" borderId="1" xfId="51" applyFont="1" applyFill="1" applyBorder="1" applyAlignment="1">
      <alignment horizontal="center" vertical="center"/>
    </xf>
    <xf numFmtId="0" fontId="9" fillId="0" borderId="0" xfId="51" applyFont="1" applyAlignment="1">
      <alignment horizontal="center" vertical="center"/>
    </xf>
    <xf numFmtId="0" fontId="9" fillId="9" borderId="0" xfId="51" applyFont="1" applyFill="1" applyAlignment="1">
      <alignment vertical="center"/>
    </xf>
    <xf numFmtId="0" fontId="1" fillId="9" borderId="0" xfId="51" applyFill="1" applyAlignment="1">
      <alignment horizontal="center" vertical="center"/>
    </xf>
    <xf numFmtId="0" fontId="1" fillId="9" borderId="0" xfId="5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3" fillId="8" borderId="21" xfId="49" applyFont="1" applyFill="1" applyBorder="1" applyAlignment="1">
      <alignment horizontal="center" vertical="center"/>
    </xf>
    <xf numFmtId="0" fontId="13" fillId="8" borderId="22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8" fontId="7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8" borderId="2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3" fillId="8" borderId="26" xfId="49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7" fillId="0" borderId="0" xfId="0" applyFont="1" applyAlignment="1" quotePrefix="1">
      <alignment horizontal="center" vertical="center"/>
    </xf>
    <xf numFmtId="0" fontId="3" fillId="2" borderId="11" xfId="51" applyFont="1" applyFill="1" applyBorder="1" applyAlignment="1" quotePrefix="1">
      <alignment horizontal="center" vertical="center" wrapText="1"/>
    </xf>
    <xf numFmtId="0" fontId="7" fillId="0" borderId="0" xfId="51" applyFont="1" applyAlignment="1" quotePrefix="1">
      <alignment horizontal="center" vertical="center"/>
    </xf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Normal 2" xfId="49"/>
    <cellStyle name="Normal 2 2" xfId="50"/>
    <cellStyle name="Normal 3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29</xdr:row>
      <xdr:rowOff>83609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57150</xdr:rowOff>
        </xdr:to>
        <xdr:sp>
          <xdr:nvSpPr>
            <xdr:cNvPr id="75777" name="CommandButton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104775" y="2762250"/>
              <a:ext cx="1762125" cy="109537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5778" name="CommandButton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5779" name="CommandButton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oneCellAnchor>
    <xdr:from>
      <xdr:col>8</xdr:col>
      <xdr:colOff>5291</xdr:colOff>
      <xdr:row>26</xdr:row>
      <xdr:rowOff>70410</xdr:rowOff>
    </xdr:from>
    <xdr:ext cx="744009" cy="690532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66675</xdr:rowOff>
        </xdr:to>
        <xdr:sp>
          <xdr:nvSpPr>
            <xdr:cNvPr id="76801" name="CommandButton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104775" y="2762250"/>
              <a:ext cx="1762125" cy="11049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6802" name="CommandButton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6803" name="CommandButton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3.xm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2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7" Type="http://schemas.openxmlformats.org/officeDocument/2006/relationships/control" Target="../activeX/activeX6.xml"/><Relationship Id="rId6" Type="http://schemas.openxmlformats.org/officeDocument/2006/relationships/image" Target="../media/image6.emf"/><Relationship Id="rId5" Type="http://schemas.openxmlformats.org/officeDocument/2006/relationships/control" Target="../activeX/activeX5.xml"/><Relationship Id="rId4" Type="http://schemas.openxmlformats.org/officeDocument/2006/relationships/image" Target="../media/image5.emf"/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pageSetUpPr fitToPage="1"/>
  </sheetPr>
  <dimension ref="A1:V329"/>
  <sheetViews>
    <sheetView showGridLines="0" zoomScale="90" zoomScaleNormal="90" workbookViewId="0">
      <selection activeCell="W17" sqref="W17"/>
    </sheetView>
  </sheetViews>
  <sheetFormatPr defaultColWidth="39.2857142857143" defaultRowHeight="15"/>
  <cols>
    <col min="1" max="1" width="3" style="92" customWidth="1"/>
    <col min="2" max="2" width="26.7142857142857" style="92" customWidth="1"/>
    <col min="3" max="4" width="24.7142857142857" style="93" customWidth="1"/>
    <col min="5" max="6" width="5.71428571428571" style="94" customWidth="1"/>
    <col min="7" max="8" width="24.7142857142857" style="93" customWidth="1"/>
    <col min="9" max="10" width="5.71428571428571" style="94" customWidth="1"/>
    <col min="11" max="11" width="0.428571428571429" style="92" customWidth="1"/>
    <col min="12" max="12" width="24.7142857142857" style="92" customWidth="1"/>
    <col min="13" max="14" width="5.71428571428571" style="94" customWidth="1"/>
    <col min="15" max="15" width="13.5714285714286" style="92" hidden="1" customWidth="1"/>
    <col min="16" max="16" width="24.7142857142857" style="95" hidden="1" customWidth="1"/>
    <col min="17" max="19" width="10.7142857142857" style="92" hidden="1" customWidth="1"/>
    <col min="20" max="20" width="12.7142857142857" style="92" hidden="1" customWidth="1"/>
    <col min="21" max="21" width="10.7142857142857" style="92" hidden="1" customWidth="1"/>
    <col min="22" max="22" width="12.2857142857143" style="92" hidden="1" customWidth="1"/>
    <col min="23" max="16384" width="39.2857142857143" style="92"/>
  </cols>
  <sheetData>
    <row r="1" ht="15.75" customHeight="1" spans="1:22">
      <c r="A1" s="96">
        <v>1</v>
      </c>
      <c r="B1" s="97" t="s">
        <v>0</v>
      </c>
      <c r="C1" s="26" t="s">
        <v>1</v>
      </c>
      <c r="D1" s="27"/>
      <c r="E1" s="27"/>
      <c r="F1" s="28"/>
      <c r="G1" s="26" t="s">
        <v>2</v>
      </c>
      <c r="H1" s="27"/>
      <c r="I1" s="27"/>
      <c r="J1" s="28"/>
      <c r="R1" s="127" t="s">
        <v>3</v>
      </c>
      <c r="S1" s="127" t="s">
        <v>4</v>
      </c>
      <c r="T1" s="92" t="s">
        <v>5</v>
      </c>
      <c r="U1" s="141" t="s">
        <v>6</v>
      </c>
      <c r="V1" s="141" t="s">
        <v>7</v>
      </c>
    </row>
    <row r="2" ht="15.75" customHeight="1" spans="1:22">
      <c r="A2" s="98">
        <v>2</v>
      </c>
      <c r="B2" s="99" t="s">
        <v>8</v>
      </c>
      <c r="C2" s="31" t="str">
        <f>$B$1</f>
        <v>PARON 2</v>
      </c>
      <c r="D2" s="6" t="str">
        <f>$B$2</f>
        <v>VERON 1</v>
      </c>
      <c r="E2" s="32">
        <v>22</v>
      </c>
      <c r="F2" s="33">
        <f>IF(E2="","",IF(E2="F","G",IF(E2="G","F",36-E2)))</f>
        <v>14</v>
      </c>
      <c r="G2" s="31" t="str">
        <f>$B$1</f>
        <v>PARON 2</v>
      </c>
      <c r="H2" s="6" t="str">
        <f>$B$6</f>
        <v>CHAMPIGNY 1</v>
      </c>
      <c r="I2" s="32">
        <v>26</v>
      </c>
      <c r="J2" s="33">
        <f>IF(I2="","",IF(I2="F","G",IF(I2="G","F",36-I2)))</f>
        <v>10</v>
      </c>
      <c r="P2" s="31" t="s">
        <v>9</v>
      </c>
      <c r="Q2" s="32">
        <v>16</v>
      </c>
      <c r="R2" s="128">
        <f t="shared" ref="R2:R57" si="0">IF(Q2="","",IF(Q2="F",0,IF(Q2=18,2,IF(Q2&gt;18,3,1))))</f>
        <v>1</v>
      </c>
      <c r="S2" s="129"/>
      <c r="T2" s="129"/>
      <c r="U2" s="130">
        <f>IF(Q2="G",19,IF(Q2="",0,Q2))</f>
        <v>16</v>
      </c>
      <c r="V2" s="92">
        <f>IF(Q2="","",IF(U2=36,36,IF(U2=0,-36,IF(U2=19,19,IF(U2="f",-19,U2-(36-U2))))))</f>
        <v>-4</v>
      </c>
    </row>
    <row r="3" ht="15.75" customHeight="1" spans="1:22">
      <c r="A3" s="98">
        <v>3</v>
      </c>
      <c r="B3" s="99" t="s">
        <v>10</v>
      </c>
      <c r="C3" s="31" t="str">
        <f>$B$3</f>
        <v>SENAN 1</v>
      </c>
      <c r="D3" s="6" t="str">
        <f>$B$4</f>
        <v>STADE DE SENS 1</v>
      </c>
      <c r="E3" s="32">
        <v>16</v>
      </c>
      <c r="F3" s="33">
        <f>IF(E3="","",IF(E3="F","G",IF(E3="G","F",36-E3)))</f>
        <v>20</v>
      </c>
      <c r="G3" s="31" t="str">
        <f>$B$3</f>
        <v>SENAN 1</v>
      </c>
      <c r="H3" s="6" t="str">
        <f>$B$5</f>
        <v>RAVIERES 2</v>
      </c>
      <c r="I3" s="32">
        <v>26</v>
      </c>
      <c r="J3" s="33">
        <f>IF(I3="","",IF(I3="F","G",IF(I3="G","F",36-I3)))</f>
        <v>10</v>
      </c>
      <c r="P3" s="31" t="s">
        <v>9</v>
      </c>
      <c r="Q3" s="74">
        <v>10</v>
      </c>
      <c r="R3" s="131">
        <f t="shared" si="0"/>
        <v>1</v>
      </c>
      <c r="S3" s="132"/>
      <c r="T3" s="132"/>
      <c r="U3" s="130">
        <f t="shared" ref="U3:U57" si="1">IF(Q3="G",19,IF(Q3="",0,Q3))</f>
        <v>10</v>
      </c>
      <c r="V3" s="92">
        <f t="shared" ref="V3:V57" si="2">IF(Q3="","",IF(U3=36,36,IF(U3=0,-36,IF(U3=19,19,IF(U3="f",-19,U3-(36-U3))))))</f>
        <v>-16</v>
      </c>
    </row>
    <row r="4" ht="15.75" customHeight="1" spans="1:22">
      <c r="A4" s="98">
        <v>4</v>
      </c>
      <c r="B4" s="99" t="s">
        <v>11</v>
      </c>
      <c r="C4" s="31" t="str">
        <f>$B$5</f>
        <v>RAVIERES 2</v>
      </c>
      <c r="D4" s="6" t="str">
        <f>$B$6</f>
        <v>CHAMPIGNY 1</v>
      </c>
      <c r="E4" s="32">
        <v>16</v>
      </c>
      <c r="F4" s="33">
        <f>IF(E4="","",IF(E4="F","G",IF(E4="G","F",36-E4)))</f>
        <v>20</v>
      </c>
      <c r="G4" s="31" t="str">
        <f>$B$7</f>
        <v>AVALLON 3</v>
      </c>
      <c r="H4" s="6" t="str">
        <f>$B$4</f>
        <v>STADE DE SENS 1</v>
      </c>
      <c r="I4" s="32">
        <v>16</v>
      </c>
      <c r="J4" s="33">
        <f>IF(I4="","",IF(I4="F","G",IF(I4="G","F",36-I4)))</f>
        <v>20</v>
      </c>
      <c r="M4" s="92"/>
      <c r="N4" s="92"/>
      <c r="P4" s="31" t="s">
        <v>9</v>
      </c>
      <c r="Q4" s="32">
        <v>20</v>
      </c>
      <c r="R4" s="131">
        <f t="shared" si="0"/>
        <v>3</v>
      </c>
      <c r="S4" s="132"/>
      <c r="T4" s="132"/>
      <c r="U4" s="130">
        <f t="shared" si="1"/>
        <v>20</v>
      </c>
      <c r="V4" s="92">
        <f t="shared" si="2"/>
        <v>4</v>
      </c>
    </row>
    <row r="5" ht="15.75" customHeight="1" spans="1:22">
      <c r="A5" s="98">
        <v>5</v>
      </c>
      <c r="B5" s="99" t="s">
        <v>12</v>
      </c>
      <c r="C5" s="34" t="str">
        <f>$B$7</f>
        <v>AVALLON 3</v>
      </c>
      <c r="D5" s="35" t="str">
        <f>$B$8</f>
        <v>ST MARTIN DU TERTRE 1</v>
      </c>
      <c r="E5" s="36">
        <v>16</v>
      </c>
      <c r="F5" s="37">
        <f>IF(E5="","",IF(E5="F","G",IF(E5="G","F",36-E5)))</f>
        <v>20</v>
      </c>
      <c r="G5" s="34" t="str">
        <f>$B$8</f>
        <v>ST MARTIN DU TERTRE 1</v>
      </c>
      <c r="H5" s="35" t="str">
        <f>$B$2</f>
        <v>VERON 1</v>
      </c>
      <c r="I5" s="36">
        <v>12</v>
      </c>
      <c r="J5" s="37">
        <f>IF(I5="","",IF(I5="F","G",IF(I5="G","F",36-I5)))</f>
        <v>24</v>
      </c>
      <c r="M5" s="92"/>
      <c r="N5" s="92"/>
      <c r="P5" s="34" t="s">
        <v>9</v>
      </c>
      <c r="Q5" s="80">
        <v>16</v>
      </c>
      <c r="R5" s="131">
        <f t="shared" si="0"/>
        <v>1</v>
      </c>
      <c r="S5" s="132"/>
      <c r="T5" s="132"/>
      <c r="U5" s="130">
        <f t="shared" si="1"/>
        <v>16</v>
      </c>
      <c r="V5" s="92">
        <f t="shared" si="2"/>
        <v>-4</v>
      </c>
    </row>
    <row r="6" ht="15.75" customHeight="1" spans="1:22">
      <c r="A6" s="98">
        <v>6</v>
      </c>
      <c r="B6" s="99" t="s">
        <v>13</v>
      </c>
      <c r="C6" s="26" t="s">
        <v>14</v>
      </c>
      <c r="D6" s="27"/>
      <c r="E6" s="27"/>
      <c r="F6" s="28"/>
      <c r="G6" s="26" t="s">
        <v>15</v>
      </c>
      <c r="H6" s="27"/>
      <c r="I6" s="27"/>
      <c r="J6" s="28"/>
      <c r="M6" s="92"/>
      <c r="N6" s="92"/>
      <c r="P6" s="6" t="s">
        <v>9</v>
      </c>
      <c r="Q6" s="81">
        <v>14</v>
      </c>
      <c r="R6" s="131">
        <f t="shared" si="0"/>
        <v>1</v>
      </c>
      <c r="S6" s="132"/>
      <c r="T6" s="132"/>
      <c r="U6" s="130">
        <f t="shared" si="1"/>
        <v>14</v>
      </c>
      <c r="V6" s="92">
        <f t="shared" si="2"/>
        <v>-8</v>
      </c>
    </row>
    <row r="7" ht="15.75" customHeight="1" spans="1:22">
      <c r="A7" s="98">
        <v>7</v>
      </c>
      <c r="B7" s="99" t="s">
        <v>9</v>
      </c>
      <c r="C7" s="31" t="str">
        <f>$B$4</f>
        <v>STADE DE SENS 1</v>
      </c>
      <c r="D7" s="6" t="str">
        <f>$B$1</f>
        <v>PARON 2</v>
      </c>
      <c r="E7" s="32">
        <v>16</v>
      </c>
      <c r="F7" s="33">
        <f>IF(E7="","",IF(E7="F","G",IF(E7="G","F",36-E7)))</f>
        <v>20</v>
      </c>
      <c r="G7" s="31" t="str">
        <f>$B$6</f>
        <v>CHAMPIGNY 1</v>
      </c>
      <c r="H7" s="6" t="str">
        <f>$B$7</f>
        <v>AVALLON 3</v>
      </c>
      <c r="I7" s="32">
        <v>12</v>
      </c>
      <c r="J7" s="33">
        <f>IF(I7="","",IF(I7="F","G",IF(I7="G","F",36-I7)))</f>
        <v>24</v>
      </c>
      <c r="M7" s="92"/>
      <c r="N7" s="92"/>
      <c r="P7" s="6" t="s">
        <v>9</v>
      </c>
      <c r="Q7" s="81">
        <v>16</v>
      </c>
      <c r="R7" s="131">
        <f t="shared" si="0"/>
        <v>1</v>
      </c>
      <c r="S7" s="132"/>
      <c r="T7" s="132"/>
      <c r="U7" s="130">
        <f t="shared" si="1"/>
        <v>16</v>
      </c>
      <c r="V7" s="92">
        <f t="shared" si="2"/>
        <v>-4</v>
      </c>
    </row>
    <row r="8" ht="15.75" customHeight="1" spans="1:22">
      <c r="A8" s="100">
        <v>8</v>
      </c>
      <c r="B8" s="101" t="s">
        <v>16</v>
      </c>
      <c r="C8" s="31" t="str">
        <f>$B$6</f>
        <v>CHAMPIGNY 1</v>
      </c>
      <c r="D8" s="6" t="str">
        <f>$B$3</f>
        <v>SENAN 1</v>
      </c>
      <c r="E8" s="32">
        <v>24</v>
      </c>
      <c r="F8" s="33">
        <f>IF(E8="","",IF(E8="F","G",IF(E8="G","F",36-E8)))</f>
        <v>12</v>
      </c>
      <c r="G8" s="31" t="str">
        <f>$B$4</f>
        <v>STADE DE SENS 1</v>
      </c>
      <c r="H8" s="6" t="str">
        <f>$B$2</f>
        <v>VERON 1</v>
      </c>
      <c r="I8" s="32">
        <v>4</v>
      </c>
      <c r="J8" s="33">
        <f>IF(I8="","",IF(I8="F","G",IF(I8="G","F",36-I8)))</f>
        <v>32</v>
      </c>
      <c r="M8" s="92"/>
      <c r="N8" s="92"/>
      <c r="P8" s="6" t="s">
        <v>9</v>
      </c>
      <c r="Q8" s="33">
        <v>24</v>
      </c>
      <c r="R8" s="133">
        <f t="shared" si="0"/>
        <v>3</v>
      </c>
      <c r="S8" s="119">
        <f>SUM(R2:R8)</f>
        <v>11</v>
      </c>
      <c r="T8" s="119">
        <f>SUM(V2:V8)</f>
        <v>-20</v>
      </c>
      <c r="U8" s="130">
        <f t="shared" si="1"/>
        <v>24</v>
      </c>
      <c r="V8" s="92">
        <f t="shared" si="2"/>
        <v>12</v>
      </c>
    </row>
    <row r="9" ht="15.75" customHeight="1" spans="1:22">
      <c r="A9" s="102"/>
      <c r="B9" s="102"/>
      <c r="C9" s="31" t="str">
        <f>$B$2</f>
        <v>VERON 1</v>
      </c>
      <c r="D9" s="6" t="str">
        <f>$B$7</f>
        <v>AVALLON 3</v>
      </c>
      <c r="E9" s="32">
        <v>26</v>
      </c>
      <c r="F9" s="33">
        <f>IF(E9="","",IF(E9="F","G",IF(E9="G","F",36-E9)))</f>
        <v>10</v>
      </c>
      <c r="G9" s="31" t="str">
        <f>$B$5</f>
        <v>RAVIERES 2</v>
      </c>
      <c r="H9" s="6" t="str">
        <f>$B$1</f>
        <v>PARON 2</v>
      </c>
      <c r="I9" s="32">
        <v>14</v>
      </c>
      <c r="J9" s="33">
        <f>IF(I9="","",IF(I9="F","G",IF(I9="G","F",36-I9)))</f>
        <v>22</v>
      </c>
      <c r="M9" s="92"/>
      <c r="N9" s="92"/>
      <c r="P9" s="35" t="s">
        <v>13</v>
      </c>
      <c r="Q9" s="37">
        <v>20</v>
      </c>
      <c r="R9" s="128">
        <f t="shared" si="0"/>
        <v>3</v>
      </c>
      <c r="S9" s="129"/>
      <c r="T9" s="129"/>
      <c r="U9" s="130">
        <f t="shared" si="1"/>
        <v>20</v>
      </c>
      <c r="V9" s="92">
        <f t="shared" si="2"/>
        <v>4</v>
      </c>
    </row>
    <row r="10" ht="15.75" customHeight="1" spans="1:22">
      <c r="A10" s="102"/>
      <c r="B10" s="102"/>
      <c r="C10" s="34" t="str">
        <f>$B$8</f>
        <v>ST MARTIN DU TERTRE 1</v>
      </c>
      <c r="D10" s="35" t="str">
        <f>$B$5</f>
        <v>RAVIERES 2</v>
      </c>
      <c r="E10" s="36">
        <v>22</v>
      </c>
      <c r="F10" s="37">
        <f>IF(E10="","",IF(E10="F","G",IF(E10="G","F",36-E10)))</f>
        <v>14</v>
      </c>
      <c r="G10" s="34" t="str">
        <f>$B$3</f>
        <v>SENAN 1</v>
      </c>
      <c r="H10" s="35" t="str">
        <f>$B$8</f>
        <v>ST MARTIN DU TERTRE 1</v>
      </c>
      <c r="I10" s="36">
        <v>24</v>
      </c>
      <c r="J10" s="37">
        <f>IF(I10="","",IF(I10="F","G",IF(I10="G","F",36-I10)))</f>
        <v>12</v>
      </c>
      <c r="K10" s="115"/>
      <c r="M10" s="92"/>
      <c r="N10" s="92"/>
      <c r="P10" s="31" t="s">
        <v>13</v>
      </c>
      <c r="Q10" s="32">
        <v>24</v>
      </c>
      <c r="R10" s="131">
        <f t="shared" si="0"/>
        <v>3</v>
      </c>
      <c r="S10" s="132"/>
      <c r="T10" s="132"/>
      <c r="U10" s="130">
        <f t="shared" si="1"/>
        <v>24</v>
      </c>
      <c r="V10" s="92">
        <f t="shared" si="2"/>
        <v>12</v>
      </c>
    </row>
    <row r="11" ht="15.75" customHeight="1" spans="1:22">
      <c r="A11" s="103" t="s">
        <v>17</v>
      </c>
      <c r="B11" s="104"/>
      <c r="C11" s="26" t="s">
        <v>18</v>
      </c>
      <c r="D11" s="27"/>
      <c r="E11" s="27"/>
      <c r="F11" s="28"/>
      <c r="G11" s="43"/>
      <c r="H11" s="44"/>
      <c r="I11" s="44"/>
      <c r="J11" s="44"/>
      <c r="M11" s="92"/>
      <c r="N11" s="92"/>
      <c r="P11" s="31" t="s">
        <v>13</v>
      </c>
      <c r="Q11" s="32">
        <v>14</v>
      </c>
      <c r="R11" s="131">
        <f t="shared" si="0"/>
        <v>1</v>
      </c>
      <c r="S11" s="132"/>
      <c r="T11" s="132"/>
      <c r="U11" s="130">
        <f t="shared" si="1"/>
        <v>14</v>
      </c>
      <c r="V11" s="92">
        <f t="shared" si="2"/>
        <v>-8</v>
      </c>
    </row>
    <row r="12" ht="15.75" customHeight="1" spans="1:22">
      <c r="A12" s="104" t="s">
        <v>19</v>
      </c>
      <c r="B12" s="104"/>
      <c r="C12" s="31" t="str">
        <f>$B$4</f>
        <v>STADE DE SENS 1</v>
      </c>
      <c r="D12" s="6" t="str">
        <f>$B$5</f>
        <v>RAVIERES 2</v>
      </c>
      <c r="E12" s="32">
        <v>30</v>
      </c>
      <c r="F12" s="33">
        <f>IF(E12="","",IF(E12="F","G",IF(E12="G","F",36-E12)))</f>
        <v>6</v>
      </c>
      <c r="G12" s="21"/>
      <c r="H12" s="21"/>
      <c r="I12" s="22"/>
      <c r="J12" s="22"/>
      <c r="L12" s="114"/>
      <c r="M12" s="92"/>
      <c r="N12" s="92"/>
      <c r="P12" s="31" t="s">
        <v>13</v>
      </c>
      <c r="Q12" s="32">
        <v>10</v>
      </c>
      <c r="R12" s="131">
        <f t="shared" si="0"/>
        <v>1</v>
      </c>
      <c r="S12" s="132"/>
      <c r="T12" s="132"/>
      <c r="U12" s="130">
        <f t="shared" si="1"/>
        <v>10</v>
      </c>
      <c r="V12" s="92">
        <f t="shared" si="2"/>
        <v>-16</v>
      </c>
    </row>
    <row r="13" ht="15.75" customHeight="1" spans="1:22">
      <c r="A13" s="104" t="s">
        <v>20</v>
      </c>
      <c r="B13" s="104"/>
      <c r="C13" s="31" t="str">
        <f>$B$2</f>
        <v>VERON 1</v>
      </c>
      <c r="D13" s="6" t="str">
        <f>$B$3</f>
        <v>SENAN 1</v>
      </c>
      <c r="E13" s="32">
        <v>12</v>
      </c>
      <c r="F13" s="45">
        <f>IF(E13="","",IF(E13="F","G",IF(E13="G","F",36-E13)))</f>
        <v>24</v>
      </c>
      <c r="G13" s="46" t="s">
        <v>21</v>
      </c>
      <c r="H13" s="47"/>
      <c r="I13" s="47"/>
      <c r="J13" s="61"/>
      <c r="L13" s="114"/>
      <c r="M13" s="92"/>
      <c r="N13" s="92"/>
      <c r="P13" s="34" t="s">
        <v>13</v>
      </c>
      <c r="Q13" s="80">
        <v>6</v>
      </c>
      <c r="R13" s="131">
        <f t="shared" si="0"/>
        <v>1</v>
      </c>
      <c r="S13" s="132"/>
      <c r="T13" s="132"/>
      <c r="U13" s="130">
        <f t="shared" si="1"/>
        <v>6</v>
      </c>
      <c r="V13" s="92">
        <f t="shared" si="2"/>
        <v>-24</v>
      </c>
    </row>
    <row r="14" ht="15.75" customHeight="1" spans="3:22">
      <c r="C14" s="31" t="str">
        <f>$B$7</f>
        <v>AVALLON 3</v>
      </c>
      <c r="D14" s="6" t="str">
        <f>$B$1</f>
        <v>PARON 2</v>
      </c>
      <c r="E14" s="32">
        <v>20</v>
      </c>
      <c r="F14" s="45">
        <f>IF(E14="","",IF(E14="F","G",IF(E14="G","F",36-E14)))</f>
        <v>16</v>
      </c>
      <c r="G14" s="48"/>
      <c r="H14" s="5"/>
      <c r="I14" s="5" t="s">
        <v>22</v>
      </c>
      <c r="J14" s="142" t="s">
        <v>23</v>
      </c>
      <c r="L14" s="114"/>
      <c r="M14" s="92"/>
      <c r="N14" s="92"/>
      <c r="P14" s="6" t="s">
        <v>13</v>
      </c>
      <c r="Q14" s="33">
        <v>10</v>
      </c>
      <c r="R14" s="131">
        <f t="shared" si="0"/>
        <v>1</v>
      </c>
      <c r="S14" s="132"/>
      <c r="T14" s="132"/>
      <c r="U14" s="130">
        <f t="shared" si="1"/>
        <v>10</v>
      </c>
      <c r="V14" s="92">
        <f t="shared" si="2"/>
        <v>-16</v>
      </c>
    </row>
    <row r="15" ht="15.75" customHeight="1" spans="3:22">
      <c r="C15" s="34" t="str">
        <f>$B$6</f>
        <v>CHAMPIGNY 1</v>
      </c>
      <c r="D15" s="35" t="str">
        <f>$B$8</f>
        <v>ST MARTIN DU TERTRE 1</v>
      </c>
      <c r="E15" s="36">
        <v>14</v>
      </c>
      <c r="F15" s="49">
        <f>IF(E15="","",IF(E15="F","G",IF(E15="G","F",36-E15)))</f>
        <v>22</v>
      </c>
      <c r="G15" s="48">
        <v>1</v>
      </c>
      <c r="H15" s="6" t="s">
        <v>8</v>
      </c>
      <c r="I15" s="116">
        <v>17</v>
      </c>
      <c r="J15" s="117">
        <v>88</v>
      </c>
      <c r="L15" s="114"/>
      <c r="M15" s="92"/>
      <c r="N15" s="92"/>
      <c r="P15" s="6" t="s">
        <v>13</v>
      </c>
      <c r="Q15" s="81">
        <v>12</v>
      </c>
      <c r="R15" s="133">
        <f t="shared" si="0"/>
        <v>1</v>
      </c>
      <c r="S15" s="119">
        <f>SUM(R9:R15)</f>
        <v>11</v>
      </c>
      <c r="T15" s="119">
        <f>SUM(V9:V15)</f>
        <v>-60</v>
      </c>
      <c r="U15" s="130">
        <f t="shared" si="1"/>
        <v>12</v>
      </c>
      <c r="V15" s="92">
        <f t="shared" si="2"/>
        <v>-12</v>
      </c>
    </row>
    <row r="16" ht="15.75" customHeight="1" spans="3:22">
      <c r="C16" s="26" t="s">
        <v>24</v>
      </c>
      <c r="D16" s="27"/>
      <c r="E16" s="27"/>
      <c r="F16" s="27"/>
      <c r="G16" s="48">
        <v>2</v>
      </c>
      <c r="H16" s="6" t="s">
        <v>11</v>
      </c>
      <c r="I16" s="116">
        <v>17</v>
      </c>
      <c r="J16" s="117">
        <v>28</v>
      </c>
      <c r="L16" s="114"/>
      <c r="M16" s="92"/>
      <c r="N16" s="92"/>
      <c r="P16" s="6" t="s">
        <v>0</v>
      </c>
      <c r="Q16" s="81">
        <v>22</v>
      </c>
      <c r="R16" s="128">
        <f t="shared" si="0"/>
        <v>3</v>
      </c>
      <c r="S16" s="129"/>
      <c r="T16" s="129"/>
      <c r="U16" s="130">
        <f t="shared" si="1"/>
        <v>22</v>
      </c>
      <c r="V16" s="92">
        <f t="shared" si="2"/>
        <v>8</v>
      </c>
    </row>
    <row r="17" ht="15.75" customHeight="1" spans="3:22">
      <c r="C17" s="31" t="str">
        <f>$B$5</f>
        <v>RAVIERES 2</v>
      </c>
      <c r="D17" s="6" t="str">
        <f>$B$2</f>
        <v>VERON 1</v>
      </c>
      <c r="E17" s="32">
        <v>4</v>
      </c>
      <c r="F17" s="45">
        <f>IF(E17="","",IF(E17="F","G",IF(E17="G","F",36-E17)))</f>
        <v>32</v>
      </c>
      <c r="G17" s="48">
        <v>3</v>
      </c>
      <c r="H17" s="6" t="s">
        <v>10</v>
      </c>
      <c r="I17" s="116">
        <v>16</v>
      </c>
      <c r="J17" s="117">
        <v>28</v>
      </c>
      <c r="L17" s="114"/>
      <c r="M17" s="92"/>
      <c r="N17" s="92"/>
      <c r="P17" s="35" t="s">
        <v>0</v>
      </c>
      <c r="Q17" s="37">
        <v>20</v>
      </c>
      <c r="R17" s="131">
        <f t="shared" si="0"/>
        <v>3</v>
      </c>
      <c r="S17" s="132"/>
      <c r="T17" s="132"/>
      <c r="U17" s="130">
        <f t="shared" si="1"/>
        <v>20</v>
      </c>
      <c r="V17" s="92">
        <f t="shared" si="2"/>
        <v>4</v>
      </c>
    </row>
    <row r="18" ht="15.75" customHeight="1" spans="3:22">
      <c r="C18" s="31" t="str">
        <f>$B$6</f>
        <v>CHAMPIGNY 1</v>
      </c>
      <c r="D18" s="6" t="str">
        <f>$B$4</f>
        <v>STADE DE SENS 1</v>
      </c>
      <c r="E18" s="32">
        <v>10</v>
      </c>
      <c r="F18" s="45">
        <f>IF(E18="","",IF(E18="F","G",IF(E18="G","F",36-E18)))</f>
        <v>26</v>
      </c>
      <c r="G18" s="48">
        <v>4</v>
      </c>
      <c r="H18" s="6" t="s">
        <v>0</v>
      </c>
      <c r="I18" s="116">
        <v>16</v>
      </c>
      <c r="J18" s="117">
        <v>16</v>
      </c>
      <c r="L18" s="114"/>
      <c r="M18" s="92"/>
      <c r="N18" s="92"/>
      <c r="P18" s="31" t="s">
        <v>0</v>
      </c>
      <c r="Q18" s="74">
        <v>16</v>
      </c>
      <c r="R18" s="131">
        <f t="shared" si="0"/>
        <v>1</v>
      </c>
      <c r="S18" s="132"/>
      <c r="T18" s="132"/>
      <c r="U18" s="130">
        <f t="shared" si="1"/>
        <v>16</v>
      </c>
      <c r="V18" s="92">
        <f t="shared" si="2"/>
        <v>-4</v>
      </c>
    </row>
    <row r="19" ht="15.75" customHeight="1" spans="3:22">
      <c r="C19" s="31" t="str">
        <f>$B$3</f>
        <v>SENAN 1</v>
      </c>
      <c r="D19" s="6" t="str">
        <f>$B$7</f>
        <v>AVALLON 3</v>
      </c>
      <c r="E19" s="32">
        <v>20</v>
      </c>
      <c r="F19" s="45">
        <f>IF(E19="","",IF(E19="F","G",IF(E19="G","F",36-E19)))</f>
        <v>16</v>
      </c>
      <c r="G19" s="48">
        <v>5</v>
      </c>
      <c r="H19" s="6" t="s">
        <v>16</v>
      </c>
      <c r="I19" s="116">
        <v>15</v>
      </c>
      <c r="J19" s="117">
        <v>0</v>
      </c>
      <c r="K19" s="118"/>
      <c r="L19" s="114"/>
      <c r="M19" s="92"/>
      <c r="N19" s="92"/>
      <c r="P19" s="31" t="s">
        <v>0</v>
      </c>
      <c r="Q19" s="32">
        <v>10</v>
      </c>
      <c r="R19" s="131">
        <f t="shared" si="0"/>
        <v>1</v>
      </c>
      <c r="S19" s="132"/>
      <c r="T19" s="132"/>
      <c r="U19" s="130">
        <f t="shared" si="1"/>
        <v>10</v>
      </c>
      <c r="V19" s="92">
        <f t="shared" si="2"/>
        <v>-16</v>
      </c>
    </row>
    <row r="20" ht="15.75" customHeight="1" spans="3:22">
      <c r="C20" s="34" t="str">
        <f>$B$1</f>
        <v>PARON 2</v>
      </c>
      <c r="D20" s="35" t="str">
        <f>$B$8</f>
        <v>ST MARTIN DU TERTRE 1</v>
      </c>
      <c r="E20" s="36">
        <v>10</v>
      </c>
      <c r="F20" s="49">
        <f>IF(E20="","",IF(E20="F","G",IF(E20="G","F",36-E20)))</f>
        <v>26</v>
      </c>
      <c r="G20" s="48">
        <v>6</v>
      </c>
      <c r="H20" s="6" t="s">
        <v>9</v>
      </c>
      <c r="I20" s="116">
        <v>11</v>
      </c>
      <c r="J20" s="117">
        <v>-20</v>
      </c>
      <c r="K20" s="118"/>
      <c r="L20" s="114"/>
      <c r="M20" s="92"/>
      <c r="N20" s="92"/>
      <c r="P20" s="31" t="s">
        <v>0</v>
      </c>
      <c r="Q20" s="32">
        <v>18</v>
      </c>
      <c r="R20" s="131">
        <f t="shared" si="0"/>
        <v>2</v>
      </c>
      <c r="S20" s="132"/>
      <c r="T20" s="132"/>
      <c r="U20" s="130">
        <f t="shared" si="1"/>
        <v>18</v>
      </c>
      <c r="V20" s="92">
        <f t="shared" si="2"/>
        <v>0</v>
      </c>
    </row>
    <row r="21" ht="15.75" customHeight="1" spans="3:22">
      <c r="C21" s="26" t="s">
        <v>25</v>
      </c>
      <c r="D21" s="27"/>
      <c r="E21" s="27"/>
      <c r="F21" s="27"/>
      <c r="G21" s="48">
        <v>7</v>
      </c>
      <c r="H21" s="6" t="s">
        <v>13</v>
      </c>
      <c r="I21" s="116">
        <v>11</v>
      </c>
      <c r="J21" s="117">
        <v>-60</v>
      </c>
      <c r="K21" s="118"/>
      <c r="L21" s="114"/>
      <c r="M21" s="92"/>
      <c r="N21" s="92"/>
      <c r="P21" s="34" t="s">
        <v>0</v>
      </c>
      <c r="Q21" s="36">
        <v>26</v>
      </c>
      <c r="R21" s="131">
        <f t="shared" si="0"/>
        <v>3</v>
      </c>
      <c r="S21" s="132"/>
      <c r="T21" s="132"/>
      <c r="U21" s="130">
        <f t="shared" si="1"/>
        <v>26</v>
      </c>
      <c r="V21" s="92">
        <f t="shared" si="2"/>
        <v>16</v>
      </c>
    </row>
    <row r="22" ht="15.75" customHeight="1" spans="3:22">
      <c r="C22" s="31" t="str">
        <f>$B$1</f>
        <v>PARON 2</v>
      </c>
      <c r="D22" s="6" t="str">
        <f>$B$3</f>
        <v>SENAN 1</v>
      </c>
      <c r="E22" s="32">
        <v>18</v>
      </c>
      <c r="F22" s="45">
        <f>IF(E22="","",IF(E22="F","G",IF(E22="G","F",36-E22)))</f>
        <v>18</v>
      </c>
      <c r="G22" s="50">
        <v>8</v>
      </c>
      <c r="H22" s="35" t="s">
        <v>12</v>
      </c>
      <c r="I22" s="119">
        <v>9</v>
      </c>
      <c r="J22" s="120">
        <v>-80</v>
      </c>
      <c r="K22" s="121"/>
      <c r="L22" s="95"/>
      <c r="M22" s="92"/>
      <c r="N22" s="92"/>
      <c r="P22" s="6" t="s">
        <v>0</v>
      </c>
      <c r="Q22" s="33">
        <v>22</v>
      </c>
      <c r="R22" s="133">
        <f t="shared" si="0"/>
        <v>3</v>
      </c>
      <c r="S22" s="119">
        <f>SUM(R16:R22)</f>
        <v>16</v>
      </c>
      <c r="T22" s="119">
        <f>SUM(V16:V22)</f>
        <v>16</v>
      </c>
      <c r="U22" s="130">
        <f t="shared" si="1"/>
        <v>22</v>
      </c>
      <c r="V22" s="92">
        <f t="shared" si="2"/>
        <v>8</v>
      </c>
    </row>
    <row r="23" ht="15.75" customHeight="1" spans="3:22">
      <c r="C23" s="31" t="str">
        <f>$B$2</f>
        <v>VERON 1</v>
      </c>
      <c r="D23" s="6" t="str">
        <f>$B$6</f>
        <v>CHAMPIGNY 1</v>
      </c>
      <c r="E23" s="32">
        <v>30</v>
      </c>
      <c r="F23" s="33">
        <f>IF(E23="","",IF(E23="F","G",IF(E23="G","F",36-E23)))</f>
        <v>6</v>
      </c>
      <c r="G23" s="21"/>
      <c r="K23" s="121"/>
      <c r="L23" s="95"/>
      <c r="M23" s="92"/>
      <c r="N23" s="92"/>
      <c r="P23" s="6" t="s">
        <v>12</v>
      </c>
      <c r="Q23" s="84">
        <v>16</v>
      </c>
      <c r="R23" s="128">
        <f t="shared" si="0"/>
        <v>1</v>
      </c>
      <c r="S23" s="129"/>
      <c r="T23" s="129"/>
      <c r="U23" s="130">
        <f t="shared" si="1"/>
        <v>16</v>
      </c>
      <c r="V23" s="92">
        <f t="shared" si="2"/>
        <v>-4</v>
      </c>
    </row>
    <row r="24" ht="15.75" customHeight="1" spans="3:22">
      <c r="C24" s="31" t="str">
        <f>$B$7</f>
        <v>AVALLON 3</v>
      </c>
      <c r="D24" s="6" t="str">
        <f>$B$5</f>
        <v>RAVIERES 2</v>
      </c>
      <c r="E24" s="32">
        <v>14</v>
      </c>
      <c r="F24" s="33">
        <f>IF(E24="","",IF(E24="F","G",IF(E24="G","F",36-E24)))</f>
        <v>22</v>
      </c>
      <c r="G24" s="21"/>
      <c r="K24" s="121"/>
      <c r="L24" s="95"/>
      <c r="M24" s="92"/>
      <c r="N24" s="92"/>
      <c r="P24" s="6" t="s">
        <v>12</v>
      </c>
      <c r="Q24" s="45">
        <v>14</v>
      </c>
      <c r="R24" s="131">
        <f t="shared" si="0"/>
        <v>1</v>
      </c>
      <c r="S24" s="132"/>
      <c r="T24" s="132"/>
      <c r="U24" s="130">
        <f t="shared" si="1"/>
        <v>14</v>
      </c>
      <c r="V24" s="92">
        <f t="shared" si="2"/>
        <v>-8</v>
      </c>
    </row>
    <row r="25" ht="15.75" customHeight="1" spans="3:22">
      <c r="C25" s="34" t="str">
        <f>$B$8</f>
        <v>ST MARTIN DU TERTRE 1</v>
      </c>
      <c r="D25" s="35" t="str">
        <f>$B$4</f>
        <v>STADE DE SENS 1</v>
      </c>
      <c r="E25" s="36">
        <v>12</v>
      </c>
      <c r="F25" s="37">
        <f>IF(E25="","",IF(E25="F","G",IF(E25="G","F",36-E25)))</f>
        <v>24</v>
      </c>
      <c r="G25" s="21"/>
      <c r="K25" s="121"/>
      <c r="L25" s="121"/>
      <c r="M25" s="121"/>
      <c r="N25" s="121"/>
      <c r="P25" s="35" t="s">
        <v>12</v>
      </c>
      <c r="Q25" s="49">
        <v>6</v>
      </c>
      <c r="R25" s="131">
        <f t="shared" si="0"/>
        <v>1</v>
      </c>
      <c r="S25" s="132"/>
      <c r="T25" s="132"/>
      <c r="U25" s="130">
        <f t="shared" si="1"/>
        <v>6</v>
      </c>
      <c r="V25" s="92">
        <f t="shared" si="2"/>
        <v>-24</v>
      </c>
    </row>
    <row r="26" ht="16.5" spans="7:22">
      <c r="G26" s="92"/>
      <c r="H26" s="92"/>
      <c r="I26" s="92"/>
      <c r="J26" s="92"/>
      <c r="K26" s="121"/>
      <c r="L26" s="121"/>
      <c r="M26" s="121"/>
      <c r="N26" s="121"/>
      <c r="P26" s="31" t="s">
        <v>12</v>
      </c>
      <c r="Q26" s="32">
        <v>4</v>
      </c>
      <c r="R26" s="131">
        <f t="shared" si="0"/>
        <v>1</v>
      </c>
      <c r="S26" s="132"/>
      <c r="T26" s="132"/>
      <c r="U26" s="130">
        <f t="shared" si="1"/>
        <v>4</v>
      </c>
      <c r="V26" s="92">
        <f t="shared" si="2"/>
        <v>-28</v>
      </c>
    </row>
    <row r="27" ht="18" spans="2:22">
      <c r="B27" s="105" t="s">
        <v>26</v>
      </c>
      <c r="C27" s="106"/>
      <c r="D27" s="106"/>
      <c r="E27" s="106"/>
      <c r="F27" s="106"/>
      <c r="G27" s="106"/>
      <c r="H27" s="106"/>
      <c r="I27" s="106"/>
      <c r="J27" s="106"/>
      <c r="K27" s="122"/>
      <c r="L27" s="121"/>
      <c r="M27" s="121"/>
      <c r="N27" s="121"/>
      <c r="P27" s="31" t="s">
        <v>12</v>
      </c>
      <c r="Q27" s="74">
        <v>22</v>
      </c>
      <c r="R27" s="131">
        <f t="shared" si="0"/>
        <v>3</v>
      </c>
      <c r="S27" s="132"/>
      <c r="T27" s="132"/>
      <c r="U27" s="130">
        <f t="shared" si="1"/>
        <v>22</v>
      </c>
      <c r="V27" s="92">
        <f t="shared" si="2"/>
        <v>8</v>
      </c>
    </row>
    <row r="28" ht="15.75" spans="2:22">
      <c r="B28" s="107" t="s">
        <v>27</v>
      </c>
      <c r="C28" s="108"/>
      <c r="D28" s="108"/>
      <c r="E28" s="108"/>
      <c r="F28" s="108"/>
      <c r="G28" s="108"/>
      <c r="H28" s="108"/>
      <c r="I28" s="108"/>
      <c r="J28" s="108"/>
      <c r="K28" s="123"/>
      <c r="P28" s="31" t="s">
        <v>12</v>
      </c>
      <c r="Q28" s="74">
        <v>10</v>
      </c>
      <c r="R28" s="131">
        <f t="shared" si="0"/>
        <v>1</v>
      </c>
      <c r="S28" s="132"/>
      <c r="T28" s="132"/>
      <c r="U28" s="130">
        <f t="shared" si="1"/>
        <v>10</v>
      </c>
      <c r="V28" s="92">
        <f t="shared" si="2"/>
        <v>-16</v>
      </c>
    </row>
    <row r="29" ht="18.75" spans="2:22">
      <c r="B29" s="109" t="s">
        <v>28</v>
      </c>
      <c r="C29" s="110"/>
      <c r="D29" s="110"/>
      <c r="E29" s="110"/>
      <c r="F29" s="110"/>
      <c r="G29" s="110"/>
      <c r="H29" s="110"/>
      <c r="I29" s="110"/>
      <c r="J29" s="110"/>
      <c r="K29" s="124"/>
      <c r="P29" s="34" t="s">
        <v>12</v>
      </c>
      <c r="Q29" s="36">
        <v>14</v>
      </c>
      <c r="R29" s="133">
        <f t="shared" si="0"/>
        <v>1</v>
      </c>
      <c r="S29" s="119">
        <f>SUM(R23:R29)</f>
        <v>9</v>
      </c>
      <c r="T29" s="119">
        <f>SUM(V23:V29)</f>
        <v>-80</v>
      </c>
      <c r="U29" s="130">
        <f t="shared" si="1"/>
        <v>14</v>
      </c>
      <c r="V29" s="92">
        <f t="shared" si="2"/>
        <v>-8</v>
      </c>
    </row>
    <row r="30" ht="32.25" spans="2:22">
      <c r="B30" s="111" t="s">
        <v>29</v>
      </c>
      <c r="C30" s="112"/>
      <c r="D30" s="112"/>
      <c r="E30" s="112"/>
      <c r="F30" s="112"/>
      <c r="G30" s="112"/>
      <c r="H30" s="112"/>
      <c r="I30" s="112"/>
      <c r="J30" s="112"/>
      <c r="K30" s="125"/>
      <c r="P30" s="6" t="s">
        <v>10</v>
      </c>
      <c r="Q30" s="84">
        <v>16</v>
      </c>
      <c r="R30" s="128">
        <f t="shared" si="0"/>
        <v>1</v>
      </c>
      <c r="S30" s="129"/>
      <c r="T30" s="129"/>
      <c r="U30" s="130">
        <f t="shared" si="1"/>
        <v>16</v>
      </c>
      <c r="V30" s="92">
        <f t="shared" si="2"/>
        <v>-4</v>
      </c>
    </row>
    <row r="31" ht="15.75" spans="7:22">
      <c r="G31" s="113"/>
      <c r="H31" s="113"/>
      <c r="I31" s="126"/>
      <c r="J31" s="126"/>
      <c r="P31" s="6" t="s">
        <v>10</v>
      </c>
      <c r="Q31" s="45">
        <v>12</v>
      </c>
      <c r="R31" s="131">
        <f t="shared" si="0"/>
        <v>1</v>
      </c>
      <c r="S31" s="132"/>
      <c r="T31" s="132"/>
      <c r="U31" s="130">
        <f t="shared" si="1"/>
        <v>12</v>
      </c>
      <c r="V31" s="92">
        <f t="shared" si="2"/>
        <v>-12</v>
      </c>
    </row>
    <row r="32" ht="15.75" spans="7:22">
      <c r="G32" s="113"/>
      <c r="H32" s="113"/>
      <c r="I32" s="126"/>
      <c r="J32" s="126"/>
      <c r="P32" s="6" t="s">
        <v>10</v>
      </c>
      <c r="Q32" s="45">
        <v>24</v>
      </c>
      <c r="R32" s="131">
        <f t="shared" si="0"/>
        <v>3</v>
      </c>
      <c r="S32" s="132"/>
      <c r="T32" s="132"/>
      <c r="U32" s="130">
        <f t="shared" si="1"/>
        <v>24</v>
      </c>
      <c r="V32" s="92">
        <f t="shared" si="2"/>
        <v>12</v>
      </c>
    </row>
    <row r="33" ht="16.5" spans="7:22">
      <c r="G33" s="113"/>
      <c r="H33" s="113"/>
      <c r="I33" s="126"/>
      <c r="J33" s="126"/>
      <c r="P33" s="35" t="s">
        <v>10</v>
      </c>
      <c r="Q33" s="85">
        <v>20</v>
      </c>
      <c r="R33" s="131">
        <f t="shared" si="0"/>
        <v>3</v>
      </c>
      <c r="S33" s="132"/>
      <c r="T33" s="132"/>
      <c r="U33" s="130">
        <f t="shared" si="1"/>
        <v>20</v>
      </c>
      <c r="V33" s="92">
        <f t="shared" si="2"/>
        <v>4</v>
      </c>
    </row>
    <row r="34" ht="15.75" spans="7:22">
      <c r="G34" s="113"/>
      <c r="H34" s="113"/>
      <c r="I34" s="126"/>
      <c r="J34" s="126"/>
      <c r="P34" s="31" t="s">
        <v>10</v>
      </c>
      <c r="Q34" s="74">
        <v>18</v>
      </c>
      <c r="R34" s="131">
        <f t="shared" si="0"/>
        <v>2</v>
      </c>
      <c r="S34" s="132"/>
      <c r="T34" s="132"/>
      <c r="U34" s="130">
        <f t="shared" si="1"/>
        <v>18</v>
      </c>
      <c r="V34" s="92">
        <f t="shared" si="2"/>
        <v>0</v>
      </c>
    </row>
    <row r="35" ht="15.75" spans="7:22">
      <c r="G35" s="113"/>
      <c r="H35" s="113"/>
      <c r="I35" s="126"/>
      <c r="J35" s="126"/>
      <c r="P35" s="31" t="s">
        <v>10</v>
      </c>
      <c r="Q35" s="32">
        <v>26</v>
      </c>
      <c r="R35" s="131">
        <f t="shared" si="0"/>
        <v>3</v>
      </c>
      <c r="S35" s="132"/>
      <c r="T35" s="132"/>
      <c r="U35" s="130">
        <f t="shared" si="1"/>
        <v>26</v>
      </c>
      <c r="V35" s="92">
        <f t="shared" si="2"/>
        <v>16</v>
      </c>
    </row>
    <row r="36" ht="16.5" spans="7:22">
      <c r="G36" s="113"/>
      <c r="H36" s="113"/>
      <c r="I36" s="126"/>
      <c r="J36" s="126"/>
      <c r="P36" s="31" t="s">
        <v>10</v>
      </c>
      <c r="Q36" s="32">
        <v>24</v>
      </c>
      <c r="R36" s="133">
        <f t="shared" si="0"/>
        <v>3</v>
      </c>
      <c r="S36" s="119">
        <f>SUM(R30:R36)</f>
        <v>16</v>
      </c>
      <c r="T36" s="119">
        <f>SUM(V30:V36)</f>
        <v>28</v>
      </c>
      <c r="U36" s="130">
        <f t="shared" si="1"/>
        <v>24</v>
      </c>
      <c r="V36" s="92">
        <f t="shared" si="2"/>
        <v>12</v>
      </c>
    </row>
    <row r="37" ht="16.5" spans="7:22">
      <c r="G37" s="113"/>
      <c r="H37" s="113"/>
      <c r="I37" s="126"/>
      <c r="J37" s="126"/>
      <c r="P37" s="34" t="s">
        <v>16</v>
      </c>
      <c r="Q37" s="80">
        <v>20</v>
      </c>
      <c r="R37" s="128">
        <f t="shared" si="0"/>
        <v>3</v>
      </c>
      <c r="S37" s="129"/>
      <c r="T37" s="129"/>
      <c r="U37" s="130">
        <f t="shared" si="1"/>
        <v>20</v>
      </c>
      <c r="V37" s="92">
        <f t="shared" si="2"/>
        <v>4</v>
      </c>
    </row>
    <row r="38" ht="15.75" spans="7:22">
      <c r="G38" s="114"/>
      <c r="H38" s="114"/>
      <c r="I38" s="126"/>
      <c r="J38" s="126"/>
      <c r="P38" s="6" t="s">
        <v>16</v>
      </c>
      <c r="Q38" s="84">
        <v>22</v>
      </c>
      <c r="R38" s="131">
        <f t="shared" si="0"/>
        <v>3</v>
      </c>
      <c r="S38" s="132"/>
      <c r="T38" s="132"/>
      <c r="U38" s="130">
        <f t="shared" si="1"/>
        <v>22</v>
      </c>
      <c r="V38" s="92">
        <f t="shared" si="2"/>
        <v>8</v>
      </c>
    </row>
    <row r="39" ht="15.75" spans="7:22">
      <c r="G39" s="94"/>
      <c r="H39" s="94"/>
      <c r="P39" s="6" t="s">
        <v>16</v>
      </c>
      <c r="Q39" s="33">
        <v>22</v>
      </c>
      <c r="R39" s="131">
        <f t="shared" si="0"/>
        <v>3</v>
      </c>
      <c r="S39" s="132"/>
      <c r="T39" s="132"/>
      <c r="U39" s="130">
        <f t="shared" si="1"/>
        <v>22</v>
      </c>
      <c r="V39" s="92">
        <f t="shared" si="2"/>
        <v>8</v>
      </c>
    </row>
    <row r="40" ht="15.75" spans="7:22">
      <c r="G40" s="94"/>
      <c r="H40" s="94"/>
      <c r="P40" s="6" t="s">
        <v>16</v>
      </c>
      <c r="Q40" s="33">
        <v>26</v>
      </c>
      <c r="R40" s="131">
        <f t="shared" si="0"/>
        <v>3</v>
      </c>
      <c r="S40" s="132"/>
      <c r="T40" s="132"/>
      <c r="U40" s="130">
        <f t="shared" si="1"/>
        <v>26</v>
      </c>
      <c r="V40" s="92">
        <f t="shared" si="2"/>
        <v>16</v>
      </c>
    </row>
    <row r="41" ht="16.5" spans="7:22">
      <c r="G41" s="94"/>
      <c r="H41" s="94"/>
      <c r="P41" s="35" t="s">
        <v>16</v>
      </c>
      <c r="Q41" s="83">
        <v>12</v>
      </c>
      <c r="R41" s="131">
        <f t="shared" si="0"/>
        <v>1</v>
      </c>
      <c r="S41" s="132"/>
      <c r="T41" s="132"/>
      <c r="U41" s="130">
        <f t="shared" si="1"/>
        <v>12</v>
      </c>
      <c r="V41" s="92">
        <f t="shared" si="2"/>
        <v>-12</v>
      </c>
    </row>
    <row r="42" ht="15.75" spans="7:22">
      <c r="G42" s="94"/>
      <c r="H42" s="94"/>
      <c r="P42" s="31" t="s">
        <v>16</v>
      </c>
      <c r="Q42" s="32">
        <v>12</v>
      </c>
      <c r="R42" s="131">
        <f t="shared" si="0"/>
        <v>1</v>
      </c>
      <c r="S42" s="132"/>
      <c r="T42" s="132"/>
      <c r="U42" s="130">
        <f t="shared" si="1"/>
        <v>12</v>
      </c>
      <c r="V42" s="92">
        <f t="shared" si="2"/>
        <v>-12</v>
      </c>
    </row>
    <row r="43" ht="16.5" spans="7:22">
      <c r="G43" s="94"/>
      <c r="H43" s="94"/>
      <c r="P43" s="31" t="s">
        <v>16</v>
      </c>
      <c r="Q43" s="74">
        <v>12</v>
      </c>
      <c r="R43" s="133">
        <f t="shared" si="0"/>
        <v>1</v>
      </c>
      <c r="S43" s="119">
        <f>SUM(R37:R43)</f>
        <v>15</v>
      </c>
      <c r="T43" s="119">
        <f>SUM(V37:V43)</f>
        <v>0</v>
      </c>
      <c r="U43" s="130">
        <f t="shared" si="1"/>
        <v>12</v>
      </c>
      <c r="V43" s="92">
        <f t="shared" si="2"/>
        <v>-12</v>
      </c>
    </row>
    <row r="44" ht="15.75" spans="7:22">
      <c r="G44" s="94"/>
      <c r="H44" s="94"/>
      <c r="P44" s="31" t="s">
        <v>11</v>
      </c>
      <c r="Q44" s="74">
        <v>20</v>
      </c>
      <c r="R44" s="128">
        <f t="shared" si="0"/>
        <v>3</v>
      </c>
      <c r="S44" s="129"/>
      <c r="T44" s="129"/>
      <c r="U44" s="130">
        <f t="shared" si="1"/>
        <v>20</v>
      </c>
      <c r="V44" s="92">
        <f t="shared" si="2"/>
        <v>4</v>
      </c>
    </row>
    <row r="45" ht="16.5" spans="7:22">
      <c r="G45" s="94"/>
      <c r="H45" s="94"/>
      <c r="P45" s="34" t="s">
        <v>11</v>
      </c>
      <c r="Q45" s="36">
        <v>16</v>
      </c>
      <c r="R45" s="131">
        <f t="shared" si="0"/>
        <v>1</v>
      </c>
      <c r="S45" s="132"/>
      <c r="T45" s="132"/>
      <c r="U45" s="130">
        <f t="shared" si="1"/>
        <v>16</v>
      </c>
      <c r="V45" s="92">
        <f t="shared" si="2"/>
        <v>-4</v>
      </c>
    </row>
    <row r="46" ht="15.75" spans="7:22">
      <c r="G46" s="94"/>
      <c r="H46" s="94"/>
      <c r="P46" s="6" t="s">
        <v>11</v>
      </c>
      <c r="Q46" s="81">
        <v>30</v>
      </c>
      <c r="R46" s="131">
        <f t="shared" si="0"/>
        <v>3</v>
      </c>
      <c r="S46" s="132"/>
      <c r="T46" s="132"/>
      <c r="U46" s="130">
        <f t="shared" si="1"/>
        <v>30</v>
      </c>
      <c r="V46" s="92">
        <f t="shared" si="2"/>
        <v>24</v>
      </c>
    </row>
    <row r="47" ht="15.75" spans="7:22">
      <c r="G47" s="94"/>
      <c r="H47" s="94"/>
      <c r="P47" s="6" t="s">
        <v>11</v>
      </c>
      <c r="Q47" s="33">
        <v>26</v>
      </c>
      <c r="R47" s="131">
        <f t="shared" si="0"/>
        <v>3</v>
      </c>
      <c r="S47" s="132"/>
      <c r="T47" s="132"/>
      <c r="U47" s="130">
        <f t="shared" si="1"/>
        <v>26</v>
      </c>
      <c r="V47" s="92">
        <f t="shared" si="2"/>
        <v>16</v>
      </c>
    </row>
    <row r="48" ht="15.75" spans="16:22">
      <c r="P48" s="6" t="s">
        <v>11</v>
      </c>
      <c r="Q48" s="33">
        <v>24</v>
      </c>
      <c r="R48" s="131">
        <f t="shared" si="0"/>
        <v>3</v>
      </c>
      <c r="S48" s="132"/>
      <c r="T48" s="132"/>
      <c r="U48" s="130">
        <f t="shared" si="1"/>
        <v>24</v>
      </c>
      <c r="V48" s="92">
        <f t="shared" si="2"/>
        <v>12</v>
      </c>
    </row>
    <row r="49" ht="16.5" spans="16:22">
      <c r="P49" s="35" t="s">
        <v>11</v>
      </c>
      <c r="Q49" s="37">
        <v>20</v>
      </c>
      <c r="R49" s="131">
        <f t="shared" si="0"/>
        <v>3</v>
      </c>
      <c r="S49" s="132"/>
      <c r="T49" s="132"/>
      <c r="U49" s="130">
        <f t="shared" si="1"/>
        <v>20</v>
      </c>
      <c r="V49" s="92">
        <f t="shared" si="2"/>
        <v>4</v>
      </c>
    </row>
    <row r="50" ht="16.5" spans="16:22">
      <c r="P50" s="31" t="s">
        <v>11</v>
      </c>
      <c r="Q50" s="32">
        <v>4</v>
      </c>
      <c r="R50" s="133">
        <f t="shared" si="0"/>
        <v>1</v>
      </c>
      <c r="S50" s="119">
        <f>SUM(R44:R50)</f>
        <v>17</v>
      </c>
      <c r="T50" s="119">
        <f>SUM(V44:V50)</f>
        <v>28</v>
      </c>
      <c r="U50" s="130">
        <f t="shared" si="1"/>
        <v>4</v>
      </c>
      <c r="V50" s="92">
        <f t="shared" si="2"/>
        <v>-28</v>
      </c>
    </row>
    <row r="51" ht="15.75" spans="16:22">
      <c r="P51" s="31" t="s">
        <v>8</v>
      </c>
      <c r="Q51" s="74">
        <v>14</v>
      </c>
      <c r="R51" s="128">
        <f t="shared" si="0"/>
        <v>1</v>
      </c>
      <c r="S51" s="129"/>
      <c r="T51" s="129"/>
      <c r="U51" s="130">
        <f t="shared" si="1"/>
        <v>14</v>
      </c>
      <c r="V51" s="92">
        <f t="shared" si="2"/>
        <v>-8</v>
      </c>
    </row>
    <row r="52" ht="15.75" spans="16:22">
      <c r="P52" s="31" t="s">
        <v>8</v>
      </c>
      <c r="Q52" s="32">
        <v>26</v>
      </c>
      <c r="R52" s="131">
        <f t="shared" si="0"/>
        <v>3</v>
      </c>
      <c r="S52" s="132"/>
      <c r="T52" s="132"/>
      <c r="U52" s="130">
        <f t="shared" si="1"/>
        <v>26</v>
      </c>
      <c r="V52" s="92">
        <f t="shared" si="2"/>
        <v>16</v>
      </c>
    </row>
    <row r="53" ht="16.5" spans="16:22">
      <c r="P53" s="34" t="s">
        <v>8</v>
      </c>
      <c r="Q53" s="36">
        <v>12</v>
      </c>
      <c r="R53" s="131">
        <f t="shared" si="0"/>
        <v>1</v>
      </c>
      <c r="S53" s="132"/>
      <c r="T53" s="132"/>
      <c r="U53" s="130">
        <f t="shared" si="1"/>
        <v>12</v>
      </c>
      <c r="V53" s="92">
        <f t="shared" si="2"/>
        <v>-12</v>
      </c>
    </row>
    <row r="54" ht="15.75" spans="16:22">
      <c r="P54" s="6" t="s">
        <v>8</v>
      </c>
      <c r="Q54" s="33">
        <v>32</v>
      </c>
      <c r="R54" s="131">
        <f t="shared" si="0"/>
        <v>3</v>
      </c>
      <c r="S54" s="132"/>
      <c r="T54" s="132"/>
      <c r="U54" s="130">
        <f t="shared" si="1"/>
        <v>32</v>
      </c>
      <c r="V54" s="92">
        <f t="shared" si="2"/>
        <v>28</v>
      </c>
    </row>
    <row r="55" ht="15.75" spans="16:22">
      <c r="P55" s="6" t="s">
        <v>8</v>
      </c>
      <c r="Q55" s="81">
        <v>30</v>
      </c>
      <c r="R55" s="131">
        <f t="shared" si="0"/>
        <v>3</v>
      </c>
      <c r="S55" s="132"/>
      <c r="T55" s="132"/>
      <c r="U55" s="130">
        <f t="shared" si="1"/>
        <v>30</v>
      </c>
      <c r="V55" s="92">
        <f t="shared" si="2"/>
        <v>24</v>
      </c>
    </row>
    <row r="56" ht="15.75" spans="16:22">
      <c r="P56" s="6" t="s">
        <v>8</v>
      </c>
      <c r="Q56" s="33">
        <v>24</v>
      </c>
      <c r="R56" s="131">
        <f t="shared" si="0"/>
        <v>3</v>
      </c>
      <c r="S56" s="132"/>
      <c r="T56" s="132"/>
      <c r="U56" s="130">
        <f t="shared" si="1"/>
        <v>24</v>
      </c>
      <c r="V56" s="92">
        <f t="shared" si="2"/>
        <v>12</v>
      </c>
    </row>
    <row r="57" ht="16.5" spans="16:22">
      <c r="P57" s="35" t="s">
        <v>8</v>
      </c>
      <c r="Q57" s="37">
        <v>32</v>
      </c>
      <c r="R57" s="133">
        <f t="shared" si="0"/>
        <v>3</v>
      </c>
      <c r="S57" s="119">
        <f>SUM(R51:R57)</f>
        <v>17</v>
      </c>
      <c r="T57" s="119">
        <f>SUM(V51:V57)</f>
        <v>88</v>
      </c>
      <c r="U57" s="130">
        <f t="shared" si="1"/>
        <v>32</v>
      </c>
      <c r="V57" s="92">
        <f t="shared" si="2"/>
        <v>28</v>
      </c>
    </row>
    <row r="58" spans="16:22">
      <c r="P58" s="114"/>
      <c r="Q58" s="127"/>
      <c r="V58" s="92" t="str">
        <f>IF(U58=0,"",IF(U58=19,"",U58-(36-U58)))</f>
        <v/>
      </c>
    </row>
    <row r="66" spans="7:8">
      <c r="G66" s="92"/>
      <c r="H66" s="92"/>
    </row>
    <row r="67" spans="7:8">
      <c r="G67" s="92"/>
      <c r="H67" s="92"/>
    </row>
    <row r="68" spans="7:8">
      <c r="G68" s="92"/>
      <c r="H68" s="92"/>
    </row>
    <row r="69" spans="7:8">
      <c r="G69" s="92"/>
      <c r="H69" s="92"/>
    </row>
    <row r="70" spans="7:8">
      <c r="G70" s="92"/>
      <c r="H70" s="92"/>
    </row>
    <row r="294" spans="2:2">
      <c r="B294" s="92" t="s">
        <v>30</v>
      </c>
    </row>
    <row r="296" spans="2:2">
      <c r="B296" s="92" t="s">
        <v>31</v>
      </c>
    </row>
    <row r="298" spans="2:2">
      <c r="B298" s="134" t="s">
        <v>32</v>
      </c>
    </row>
    <row r="300" spans="2:2">
      <c r="B300" s="92" t="s">
        <v>33</v>
      </c>
    </row>
    <row r="301" spans="3:6">
      <c r="C301" s="92"/>
      <c r="D301" s="92"/>
      <c r="E301" s="92"/>
      <c r="F301" s="92"/>
    </row>
    <row r="302" spans="2:6">
      <c r="B302" s="92" t="s">
        <v>34</v>
      </c>
      <c r="C302" s="92"/>
      <c r="D302" s="92"/>
      <c r="E302" s="92"/>
      <c r="F302" s="92"/>
    </row>
    <row r="303" spans="2:3">
      <c r="B303" s="92" t="s">
        <v>35</v>
      </c>
      <c r="C303" s="92"/>
    </row>
    <row r="304" spans="3:3">
      <c r="C304" s="92" t="s">
        <v>36</v>
      </c>
    </row>
    <row r="306" ht="15.75" spans="3:6">
      <c r="C306" s="135" t="str">
        <f>$B$1</f>
        <v>PARON 2</v>
      </c>
      <c r="D306" s="135" t="str">
        <f>$B$2</f>
        <v>VERON 1</v>
      </c>
      <c r="E306" s="116"/>
      <c r="F306" s="136" t="str">
        <f>IF(E306="","",IF(E306="F","G",IF(E306="G","F",36-E306)))</f>
        <v/>
      </c>
    </row>
    <row r="307" ht="15.75" spans="3:6">
      <c r="C307" s="135" t="str">
        <f>$B$3</f>
        <v>SENAN 1</v>
      </c>
      <c r="D307" s="135" t="s">
        <v>37</v>
      </c>
      <c r="E307" s="116"/>
      <c r="F307" s="136" t="str">
        <f>IF(E307="","",IF(E307="F","G",IF(E307="G","F",36-E307)))</f>
        <v/>
      </c>
    </row>
    <row r="308" spans="3:6">
      <c r="C308" s="92"/>
      <c r="D308" s="92"/>
      <c r="E308" s="92"/>
      <c r="F308" s="92"/>
    </row>
    <row r="309" spans="3:6">
      <c r="C309" s="92" t="s">
        <v>38</v>
      </c>
      <c r="D309" s="92"/>
      <c r="E309" s="92"/>
      <c r="F309" s="92"/>
    </row>
    <row r="311" spans="2:2">
      <c r="B311" s="92" t="s">
        <v>39</v>
      </c>
    </row>
    <row r="313" spans="2:4">
      <c r="B313" s="92" t="s">
        <v>40</v>
      </c>
      <c r="C313" s="127"/>
      <c r="D313" s="127"/>
    </row>
    <row r="314" spans="3:4">
      <c r="C314" s="127"/>
      <c r="D314" s="127"/>
    </row>
    <row r="315" spans="2:6">
      <c r="B315" s="92" t="s">
        <v>34</v>
      </c>
      <c r="C315" s="127"/>
      <c r="D315" s="127"/>
      <c r="E315" s="92"/>
      <c r="F315" s="92"/>
    </row>
    <row r="316" spans="2:6">
      <c r="B316" s="92" t="s">
        <v>41</v>
      </c>
      <c r="C316" s="92"/>
      <c r="D316" s="92"/>
      <c r="E316" s="92"/>
      <c r="F316" s="92"/>
    </row>
    <row r="317" spans="3:6">
      <c r="C317" s="92" t="s">
        <v>42</v>
      </c>
      <c r="D317" s="92"/>
      <c r="E317" s="127"/>
      <c r="F317" s="127"/>
    </row>
    <row r="318" spans="3:6">
      <c r="C318" s="127"/>
      <c r="D318" s="127"/>
      <c r="E318" s="127"/>
      <c r="F318" s="127"/>
    </row>
    <row r="319" ht="15.75" spans="3:6">
      <c r="C319" s="135" t="str">
        <f>$B$1</f>
        <v>PARON 2</v>
      </c>
      <c r="D319" s="135" t="str">
        <f>$B$2</f>
        <v>VERON 1</v>
      </c>
      <c r="E319" s="116"/>
      <c r="F319" s="136" t="str">
        <f>IF(E319="","",IF(E319="F","G",IF(E319="G","F",36-E319)))</f>
        <v/>
      </c>
    </row>
    <row r="320" ht="15.75" spans="3:6">
      <c r="C320" s="135" t="str">
        <f>$B$3</f>
        <v>SENAN 1</v>
      </c>
      <c r="D320" s="135" t="s">
        <v>37</v>
      </c>
      <c r="E320" s="116"/>
      <c r="F320" s="136" t="str">
        <f>IF(E320="","",IF(E320="F","G",IF(E320="G","F",36-E320)))</f>
        <v/>
      </c>
    </row>
    <row r="321" ht="14.25" customHeight="1"/>
    <row r="322" spans="3:6">
      <c r="C322" s="92" t="s">
        <v>43</v>
      </c>
      <c r="D322" s="92"/>
      <c r="E322" s="92"/>
      <c r="F322" s="92"/>
    </row>
    <row r="323" spans="2:6">
      <c r="B323" s="92" t="s">
        <v>44</v>
      </c>
      <c r="C323" s="92"/>
      <c r="D323" s="92"/>
      <c r="E323" s="127"/>
      <c r="F323" s="127"/>
    </row>
    <row r="324" spans="3:6">
      <c r="C324" s="92"/>
      <c r="D324" s="92"/>
      <c r="E324" s="127"/>
      <c r="F324" s="127"/>
    </row>
    <row r="325" spans="3:6">
      <c r="C325" s="92"/>
      <c r="D325" s="92"/>
      <c r="E325" s="127"/>
      <c r="F325" s="127"/>
    </row>
    <row r="326" spans="2:7">
      <c r="B326" s="95" t="s">
        <v>45</v>
      </c>
      <c r="D326" s="137"/>
      <c r="E326" s="137"/>
      <c r="F326" s="137"/>
      <c r="G326" s="137"/>
    </row>
    <row r="328" spans="2:9">
      <c r="B328" s="138" t="s">
        <v>46</v>
      </c>
      <c r="C328" s="139"/>
      <c r="D328" s="139"/>
      <c r="E328" s="140"/>
      <c r="F328" s="140"/>
      <c r="G328" s="139"/>
      <c r="H328" s="139"/>
      <c r="I328" s="140"/>
    </row>
    <row r="329" spans="2:2">
      <c r="B329" s="127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O1:O54 L12:L21 M12:N20 P58:Q58 K19:K26 P1:U1 R2:U57 I15:J22">
    <cfRule type="cellIs" dxfId="0" priority="680" stopIfTrue="1" operator="equal">
      <formula>"Exempt"</formula>
    </cfRule>
  </conditionalFormatting>
  <conditionalFormatting sqref="C12:F15 C22:F25 C17:F20 C2:F5 C7:F10">
    <cfRule type="cellIs" dxfId="0" priority="354" stopIfTrue="1" operator="equal">
      <formula>"Exempt"</formula>
    </cfRule>
  </conditionalFormatting>
  <conditionalFormatting sqref="G2:J5 G7:J10">
    <cfRule type="cellIs" dxfId="0" priority="353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679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2  Groupe A</oddHeader>
  </headerFooter>
  <drawing r:id="rId1"/>
  <legacyDrawing r:id="rId2"/>
  <controls>
    <mc:AlternateContent xmlns:mc="http://schemas.openxmlformats.org/markup-compatibility/2006">
      <mc:Choice Requires="x14">
        <control shapeId="75777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3"/>
      </mc:Fallback>
    </mc:AlternateContent>
    <mc:AlternateContent xmlns:mc="http://schemas.openxmlformats.org/markup-compatibility/2006">
      <mc:Choice Requires="x14">
        <control shapeId="75778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5"/>
      </mc:Fallback>
    </mc:AlternateContent>
    <mc:AlternateContent xmlns:mc="http://schemas.openxmlformats.org/markup-compatibility/2006">
      <mc:Choice Requires="x14">
        <control shapeId="75779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4">
    <pageSetUpPr fitToPage="1"/>
  </sheetPr>
  <dimension ref="A1:V329"/>
  <sheetViews>
    <sheetView showGridLines="0" zoomScale="90" zoomScaleNormal="90" workbookViewId="0">
      <selection activeCell="M22" sqref="M22"/>
    </sheetView>
  </sheetViews>
  <sheetFormatPr defaultColWidth="39.2857142857143" defaultRowHeight="15"/>
  <cols>
    <col min="1" max="1" width="3" style="20" customWidth="1"/>
    <col min="2" max="2" width="26.7142857142857" style="20" customWidth="1"/>
    <col min="3" max="4" width="24.7142857142857" style="21" customWidth="1"/>
    <col min="5" max="6" width="5.71428571428571" style="22" customWidth="1"/>
    <col min="7" max="8" width="24.7142857142857" style="21" customWidth="1"/>
    <col min="9" max="10" width="5.71428571428571" style="22" customWidth="1"/>
    <col min="11" max="11" width="0.428571428571429" style="20" customWidth="1"/>
    <col min="12" max="12" width="24.7142857142857" style="20" customWidth="1"/>
    <col min="13" max="14" width="5.71428571428571" style="22" customWidth="1"/>
    <col min="15" max="15" width="13.5714285714286" style="20" hidden="1" customWidth="1"/>
    <col min="16" max="16" width="24.7142857142857" style="23" hidden="1" customWidth="1"/>
    <col min="17" max="19" width="10.7142857142857" style="20" hidden="1" customWidth="1"/>
    <col min="20" max="20" width="12.7142857142857" style="20" hidden="1" customWidth="1"/>
    <col min="21" max="21" width="10.7142857142857" style="20" hidden="1" customWidth="1"/>
    <col min="22" max="22" width="12.2857142857143" style="20" hidden="1" customWidth="1"/>
    <col min="23" max="16384" width="39.2857142857143" style="20"/>
  </cols>
  <sheetData>
    <row r="1" ht="15.75" customHeight="1" spans="1:22">
      <c r="A1" s="24">
        <v>1</v>
      </c>
      <c r="B1" s="25" t="s">
        <v>47</v>
      </c>
      <c r="C1" s="26" t="s">
        <v>1</v>
      </c>
      <c r="D1" s="27"/>
      <c r="E1" s="27"/>
      <c r="F1" s="28"/>
      <c r="G1" s="26" t="s">
        <v>2</v>
      </c>
      <c r="H1" s="27"/>
      <c r="I1" s="27"/>
      <c r="J1" s="28"/>
      <c r="R1" s="73" t="s">
        <v>3</v>
      </c>
      <c r="S1" s="73" t="s">
        <v>4</v>
      </c>
      <c r="T1" s="20" t="s">
        <v>5</v>
      </c>
      <c r="U1" s="143" t="s">
        <v>6</v>
      </c>
      <c r="V1" s="143" t="s">
        <v>7</v>
      </c>
    </row>
    <row r="2" ht="15.75" customHeight="1" spans="1:22">
      <c r="A2" s="29">
        <v>2</v>
      </c>
      <c r="B2" s="30" t="s">
        <v>48</v>
      </c>
      <c r="C2" s="31" t="str">
        <f>$B$1</f>
        <v>MONETEAU 1</v>
      </c>
      <c r="D2" s="6" t="str">
        <f>$B$2</f>
        <v>AVALLON 2</v>
      </c>
      <c r="E2" s="32">
        <v>6</v>
      </c>
      <c r="F2" s="33">
        <f>IF(E2="","",IF(E2="F","G",IF(E2="G","F",36-E2)))</f>
        <v>30</v>
      </c>
      <c r="G2" s="31" t="str">
        <f>$B$1</f>
        <v>MONETEAU 1</v>
      </c>
      <c r="H2" s="6" t="str">
        <f>$B$6</f>
        <v>ST FARGEAU 1</v>
      </c>
      <c r="I2" s="32">
        <v>18</v>
      </c>
      <c r="J2" s="33">
        <f>IF(I2="","",IF(I2="F","G",IF(I2="G","F",36-I2)))</f>
        <v>18</v>
      </c>
      <c r="P2" s="31" t="s">
        <v>48</v>
      </c>
      <c r="Q2" s="74">
        <v>30</v>
      </c>
      <c r="R2" s="75">
        <f t="shared" ref="R2:R33" si="0">IF(Q2="","",IF(Q2="F",0,IF(Q2=18,2,IF(Q2&gt;18,3,1))))</f>
        <v>3</v>
      </c>
      <c r="S2" s="76"/>
      <c r="T2" s="76"/>
      <c r="U2" s="77">
        <f t="shared" ref="U2:U33" si="1">IF(Q2="G",19,IF(Q2="",0,Q2))</f>
        <v>30</v>
      </c>
      <c r="V2" s="20">
        <f t="shared" ref="V2:V33" si="2">IF(Q2="","",IF(U2=36,36,IF(U2=0,-36,IF(U2=19,19,IF(U2="f",-19,U2-(36-U2))))))</f>
        <v>24</v>
      </c>
    </row>
    <row r="3" ht="15.75" customHeight="1" spans="1:22">
      <c r="A3" s="29">
        <v>3</v>
      </c>
      <c r="B3" s="30" t="s">
        <v>49</v>
      </c>
      <c r="C3" s="31" t="str">
        <f>$B$3</f>
        <v>USC SENS 2</v>
      </c>
      <c r="D3" s="6" t="str">
        <f>$B$4</f>
        <v>RAVIERES 1</v>
      </c>
      <c r="E3" s="32">
        <v>18</v>
      </c>
      <c r="F3" s="33">
        <f>IF(E3="","",IF(E3="F","G",IF(E3="G","F",36-E3)))</f>
        <v>18</v>
      </c>
      <c r="G3" s="31" t="str">
        <f>$B$3</f>
        <v>USC SENS 2</v>
      </c>
      <c r="H3" s="6" t="str">
        <f>$B$5</f>
        <v>MIGENNES 2</v>
      </c>
      <c r="I3" s="32">
        <v>28</v>
      </c>
      <c r="J3" s="33">
        <f>IF(I3="","",IF(I3="F","G",IF(I3="G","F",36-I3)))</f>
        <v>8</v>
      </c>
      <c r="P3" s="31" t="s">
        <v>48</v>
      </c>
      <c r="Q3" s="32">
        <v>28</v>
      </c>
      <c r="R3" s="78">
        <f t="shared" si="0"/>
        <v>3</v>
      </c>
      <c r="S3" s="79"/>
      <c r="T3" s="79"/>
      <c r="U3" s="77">
        <f t="shared" si="1"/>
        <v>28</v>
      </c>
      <c r="V3" s="20">
        <f t="shared" si="2"/>
        <v>20</v>
      </c>
    </row>
    <row r="4" ht="15.75" customHeight="1" spans="1:22">
      <c r="A4" s="29">
        <v>4</v>
      </c>
      <c r="B4" s="30" t="s">
        <v>50</v>
      </c>
      <c r="C4" s="31" t="str">
        <f>$B$5</f>
        <v>MIGENNES 2</v>
      </c>
      <c r="D4" s="6" t="str">
        <f>$B$6</f>
        <v>ST FARGEAU 1</v>
      </c>
      <c r="E4" s="32">
        <v>28</v>
      </c>
      <c r="F4" s="33">
        <f>IF(E4="","",IF(E4="F","G",IF(E4="G","F",36-E4)))</f>
        <v>8</v>
      </c>
      <c r="G4" s="31" t="str">
        <f>$B$7</f>
        <v>SENAN 2</v>
      </c>
      <c r="H4" s="6" t="str">
        <f>$B$4</f>
        <v>RAVIERES 1</v>
      </c>
      <c r="I4" s="32">
        <v>18</v>
      </c>
      <c r="J4" s="33">
        <f>IF(I4="","",IF(I4="F","G",IF(I4="G","F",36-I4)))</f>
        <v>18</v>
      </c>
      <c r="M4" s="20"/>
      <c r="N4" s="20"/>
      <c r="P4" s="31" t="s">
        <v>48</v>
      </c>
      <c r="Q4" s="32">
        <v>20</v>
      </c>
      <c r="R4" s="78">
        <f t="shared" si="0"/>
        <v>3</v>
      </c>
      <c r="S4" s="79"/>
      <c r="T4" s="79"/>
      <c r="U4" s="77">
        <f t="shared" si="1"/>
        <v>20</v>
      </c>
      <c r="V4" s="20">
        <f t="shared" si="2"/>
        <v>4</v>
      </c>
    </row>
    <row r="5" ht="15.75" customHeight="1" spans="1:22">
      <c r="A5" s="29">
        <v>5</v>
      </c>
      <c r="B5" s="30" t="s">
        <v>51</v>
      </c>
      <c r="C5" s="34" t="str">
        <f>$B$7</f>
        <v>SENAN 2</v>
      </c>
      <c r="D5" s="35" t="str">
        <f>$B$8</f>
        <v>VAUX 2</v>
      </c>
      <c r="E5" s="36">
        <v>20</v>
      </c>
      <c r="F5" s="37">
        <f>IF(E5="","",IF(E5="F","G",IF(E5="G","F",36-E5)))</f>
        <v>16</v>
      </c>
      <c r="G5" s="34" t="str">
        <f>$B$8</f>
        <v>VAUX 2</v>
      </c>
      <c r="H5" s="35" t="str">
        <f>$B$2</f>
        <v>AVALLON 2</v>
      </c>
      <c r="I5" s="36">
        <v>4</v>
      </c>
      <c r="J5" s="37">
        <f>IF(I5="","",IF(I5="F","G",IF(I5="G","F",36-I5)))</f>
        <v>32</v>
      </c>
      <c r="M5" s="20"/>
      <c r="N5" s="20"/>
      <c r="P5" s="34" t="s">
        <v>48</v>
      </c>
      <c r="Q5" s="80">
        <v>12</v>
      </c>
      <c r="R5" s="78">
        <f t="shared" si="0"/>
        <v>1</v>
      </c>
      <c r="S5" s="79"/>
      <c r="T5" s="79"/>
      <c r="U5" s="77">
        <f t="shared" si="1"/>
        <v>12</v>
      </c>
      <c r="V5" s="20">
        <f t="shared" si="2"/>
        <v>-12</v>
      </c>
    </row>
    <row r="6" ht="15.75" customHeight="1" spans="1:22">
      <c r="A6" s="29">
        <v>6</v>
      </c>
      <c r="B6" s="30" t="s">
        <v>52</v>
      </c>
      <c r="C6" s="26" t="s">
        <v>53</v>
      </c>
      <c r="D6" s="27"/>
      <c r="E6" s="27"/>
      <c r="F6" s="28"/>
      <c r="G6" s="26" t="s">
        <v>15</v>
      </c>
      <c r="H6" s="27"/>
      <c r="I6" s="27"/>
      <c r="J6" s="28"/>
      <c r="M6" s="20"/>
      <c r="N6" s="20"/>
      <c r="P6" s="6" t="s">
        <v>48</v>
      </c>
      <c r="Q6" s="81">
        <v>14</v>
      </c>
      <c r="R6" s="78">
        <f t="shared" si="0"/>
        <v>1</v>
      </c>
      <c r="S6" s="79"/>
      <c r="T6" s="79"/>
      <c r="U6" s="77">
        <f t="shared" si="1"/>
        <v>14</v>
      </c>
      <c r="V6" s="20">
        <f t="shared" si="2"/>
        <v>-8</v>
      </c>
    </row>
    <row r="7" ht="15.75" customHeight="1" spans="1:22">
      <c r="A7" s="29">
        <v>7</v>
      </c>
      <c r="B7" s="30" t="s">
        <v>54</v>
      </c>
      <c r="C7" s="31" t="str">
        <f>$B$4</f>
        <v>RAVIERES 1</v>
      </c>
      <c r="D7" s="6" t="str">
        <f>$B$1</f>
        <v>MONETEAU 1</v>
      </c>
      <c r="E7" s="32">
        <v>18</v>
      </c>
      <c r="F7" s="33">
        <f>IF(E7="","",IF(E7="F","G",IF(E7="G","F",36-E7)))</f>
        <v>18</v>
      </c>
      <c r="G7" s="31" t="str">
        <f>$B$6</f>
        <v>ST FARGEAU 1</v>
      </c>
      <c r="H7" s="6" t="str">
        <f>$B$7</f>
        <v>SENAN 2</v>
      </c>
      <c r="I7" s="32">
        <v>34</v>
      </c>
      <c r="J7" s="33">
        <f>IF(I7="","",IF(I7="F","G",IF(I7="G","F",36-I7)))</f>
        <v>2</v>
      </c>
      <c r="M7" s="20"/>
      <c r="N7" s="20"/>
      <c r="P7" s="6" t="s">
        <v>48</v>
      </c>
      <c r="Q7" s="33">
        <v>32</v>
      </c>
      <c r="R7" s="78">
        <f t="shared" si="0"/>
        <v>3</v>
      </c>
      <c r="S7" s="79"/>
      <c r="T7" s="79"/>
      <c r="U7" s="77">
        <f t="shared" si="1"/>
        <v>32</v>
      </c>
      <c r="V7" s="20">
        <f t="shared" si="2"/>
        <v>28</v>
      </c>
    </row>
    <row r="8" ht="15.75" customHeight="1" spans="1:22">
      <c r="A8" s="38">
        <v>8</v>
      </c>
      <c r="B8" s="39" t="s">
        <v>55</v>
      </c>
      <c r="C8" s="31" t="str">
        <f>$B$6</f>
        <v>ST FARGEAU 1</v>
      </c>
      <c r="D8" s="6" t="str">
        <f>$B$3</f>
        <v>USC SENS 2</v>
      </c>
      <c r="E8" s="32">
        <v>10</v>
      </c>
      <c r="F8" s="33">
        <f>IF(E8="","",IF(E8="F","G",IF(E8="G","F",36-E8)))</f>
        <v>26</v>
      </c>
      <c r="G8" s="31" t="str">
        <f>$B$4</f>
        <v>RAVIERES 1</v>
      </c>
      <c r="H8" s="6" t="str">
        <f>$B$2</f>
        <v>AVALLON 2</v>
      </c>
      <c r="I8" s="32">
        <v>22</v>
      </c>
      <c r="J8" s="33">
        <f>IF(I8="","",IF(I8="F","G",IF(I8="G","F",36-I8)))</f>
        <v>14</v>
      </c>
      <c r="M8" s="20"/>
      <c r="N8" s="20"/>
      <c r="P8" s="6" t="s">
        <v>48</v>
      </c>
      <c r="Q8" s="33">
        <v>14</v>
      </c>
      <c r="R8" s="82">
        <f t="shared" si="0"/>
        <v>1</v>
      </c>
      <c r="S8" s="65">
        <f>SUM(R2:R8)</f>
        <v>15</v>
      </c>
      <c r="T8" s="65">
        <f>SUM(V2:V8)</f>
        <v>48</v>
      </c>
      <c r="U8" s="77">
        <f t="shared" si="1"/>
        <v>14</v>
      </c>
      <c r="V8" s="20">
        <f t="shared" si="2"/>
        <v>-8</v>
      </c>
    </row>
    <row r="9" ht="15.75" customHeight="1" spans="1:22">
      <c r="A9" s="40"/>
      <c r="B9" s="40"/>
      <c r="C9" s="31" t="str">
        <f>$B$2</f>
        <v>AVALLON 2</v>
      </c>
      <c r="D9" s="6" t="str">
        <f>$B$7</f>
        <v>SENAN 2</v>
      </c>
      <c r="E9" s="32">
        <v>28</v>
      </c>
      <c r="F9" s="33">
        <f>IF(E9="","",IF(E9="F","G",IF(E9="G","F",36-E9)))</f>
        <v>8</v>
      </c>
      <c r="G9" s="31" t="str">
        <f>$B$5</f>
        <v>MIGENNES 2</v>
      </c>
      <c r="H9" s="6" t="str">
        <f>$B$1</f>
        <v>MONETEAU 1</v>
      </c>
      <c r="I9" s="32">
        <v>36</v>
      </c>
      <c r="J9" s="33">
        <f>IF(I9="","",IF(I9="F","G",IF(I9="G","F",36-I9)))</f>
        <v>0</v>
      </c>
      <c r="M9" s="20"/>
      <c r="N9" s="20"/>
      <c r="P9" s="35" t="s">
        <v>51</v>
      </c>
      <c r="Q9" s="83">
        <v>28</v>
      </c>
      <c r="R9" s="75">
        <f t="shared" si="0"/>
        <v>3</v>
      </c>
      <c r="S9" s="76"/>
      <c r="T9" s="76"/>
      <c r="U9" s="77">
        <f t="shared" si="1"/>
        <v>28</v>
      </c>
      <c r="V9" s="20">
        <f t="shared" si="2"/>
        <v>20</v>
      </c>
    </row>
    <row r="10" ht="15.75" customHeight="1" spans="1:22">
      <c r="A10" s="40"/>
      <c r="B10" s="40"/>
      <c r="C10" s="34" t="str">
        <f>$B$8</f>
        <v>VAUX 2</v>
      </c>
      <c r="D10" s="35" t="str">
        <f>$B$5</f>
        <v>MIGENNES 2</v>
      </c>
      <c r="E10" s="36">
        <v>4</v>
      </c>
      <c r="F10" s="37">
        <f>IF(E10="","",IF(E10="F","G",IF(E10="G","F",36-E10)))</f>
        <v>32</v>
      </c>
      <c r="G10" s="34" t="str">
        <f>$B$3</f>
        <v>USC SENS 2</v>
      </c>
      <c r="H10" s="35" t="str">
        <f>$B$8</f>
        <v>VAUX 2</v>
      </c>
      <c r="I10" s="36">
        <v>20</v>
      </c>
      <c r="J10" s="37">
        <f>IF(I10="","",IF(I10="F","G",IF(I10="G","F",36-I10)))</f>
        <v>16</v>
      </c>
      <c r="K10" s="60"/>
      <c r="M10" s="20"/>
      <c r="N10" s="20"/>
      <c r="P10" s="31" t="s">
        <v>51</v>
      </c>
      <c r="Q10" s="74">
        <v>32</v>
      </c>
      <c r="R10" s="78">
        <f t="shared" si="0"/>
        <v>3</v>
      </c>
      <c r="S10" s="79"/>
      <c r="T10" s="79"/>
      <c r="U10" s="77">
        <f t="shared" si="1"/>
        <v>32</v>
      </c>
      <c r="V10" s="20">
        <f t="shared" si="2"/>
        <v>28</v>
      </c>
    </row>
    <row r="11" ht="15.75" customHeight="1" spans="1:22">
      <c r="A11" s="41" t="s">
        <v>17</v>
      </c>
      <c r="B11" s="42"/>
      <c r="C11" s="26" t="s">
        <v>18</v>
      </c>
      <c r="D11" s="27"/>
      <c r="E11" s="27"/>
      <c r="F11" s="28"/>
      <c r="G11" s="43"/>
      <c r="H11" s="44"/>
      <c r="I11" s="44"/>
      <c r="J11" s="44"/>
      <c r="M11" s="20"/>
      <c r="N11" s="20"/>
      <c r="P11" s="31" t="s">
        <v>51</v>
      </c>
      <c r="Q11" s="74">
        <v>24</v>
      </c>
      <c r="R11" s="78">
        <f t="shared" si="0"/>
        <v>3</v>
      </c>
      <c r="S11" s="79"/>
      <c r="T11" s="79"/>
      <c r="U11" s="77">
        <f t="shared" si="1"/>
        <v>24</v>
      </c>
      <c r="V11" s="20">
        <f t="shared" si="2"/>
        <v>12</v>
      </c>
    </row>
    <row r="12" ht="15.75" customHeight="1" spans="1:22">
      <c r="A12" s="42" t="s">
        <v>19</v>
      </c>
      <c r="B12" s="42"/>
      <c r="C12" s="31" t="str">
        <f>$B$4</f>
        <v>RAVIERES 1</v>
      </c>
      <c r="D12" s="6" t="str">
        <f>$B$5</f>
        <v>MIGENNES 2</v>
      </c>
      <c r="E12" s="32">
        <v>12</v>
      </c>
      <c r="F12" s="33">
        <f>IF(E12="","",IF(E12="F","G",IF(E12="G","F",36-E12)))</f>
        <v>24</v>
      </c>
      <c r="L12" s="11"/>
      <c r="M12" s="20"/>
      <c r="N12" s="20"/>
      <c r="P12" s="31" t="s">
        <v>51</v>
      </c>
      <c r="Q12" s="32">
        <v>24</v>
      </c>
      <c r="R12" s="78">
        <f t="shared" si="0"/>
        <v>3</v>
      </c>
      <c r="S12" s="79"/>
      <c r="T12" s="79"/>
      <c r="U12" s="77">
        <f t="shared" si="1"/>
        <v>24</v>
      </c>
      <c r="V12" s="20">
        <f t="shared" si="2"/>
        <v>12</v>
      </c>
    </row>
    <row r="13" ht="15.75" customHeight="1" spans="1:22">
      <c r="A13" s="42" t="s">
        <v>20</v>
      </c>
      <c r="B13" s="42"/>
      <c r="C13" s="31" t="str">
        <f>$B$2</f>
        <v>AVALLON 2</v>
      </c>
      <c r="D13" s="6" t="str">
        <f>$B$3</f>
        <v>USC SENS 2</v>
      </c>
      <c r="E13" s="32">
        <v>20</v>
      </c>
      <c r="F13" s="45">
        <f>IF(E13="","",IF(E13="F","G",IF(E13="G","F",36-E13)))</f>
        <v>16</v>
      </c>
      <c r="G13" s="46" t="s">
        <v>21</v>
      </c>
      <c r="H13" s="47"/>
      <c r="I13" s="47"/>
      <c r="J13" s="61"/>
      <c r="L13" s="11"/>
      <c r="M13" s="20"/>
      <c r="N13" s="20"/>
      <c r="P13" s="34" t="s">
        <v>51</v>
      </c>
      <c r="Q13" s="80">
        <v>26</v>
      </c>
      <c r="R13" s="78">
        <f t="shared" si="0"/>
        <v>3</v>
      </c>
      <c r="S13" s="79"/>
      <c r="T13" s="79"/>
      <c r="U13" s="77">
        <f t="shared" si="1"/>
        <v>26</v>
      </c>
      <c r="V13" s="20">
        <f t="shared" si="2"/>
        <v>16</v>
      </c>
    </row>
    <row r="14" ht="15.75" customHeight="1" spans="3:22">
      <c r="C14" s="31" t="str">
        <f>$B$7</f>
        <v>SENAN 2</v>
      </c>
      <c r="D14" s="6" t="str">
        <f>$B$1</f>
        <v>MONETEAU 1</v>
      </c>
      <c r="E14" s="32">
        <v>18</v>
      </c>
      <c r="F14" s="45">
        <f>IF(E14="","",IF(E14="F","G",IF(E14="G","F",36-E14)))</f>
        <v>18</v>
      </c>
      <c r="G14" s="48"/>
      <c r="H14" s="5"/>
      <c r="I14" s="5" t="s">
        <v>22</v>
      </c>
      <c r="J14" s="142" t="s">
        <v>23</v>
      </c>
      <c r="L14" s="11"/>
      <c r="M14" s="20"/>
      <c r="N14" s="20"/>
      <c r="P14" s="6" t="s">
        <v>51</v>
      </c>
      <c r="Q14" s="33">
        <v>8</v>
      </c>
      <c r="R14" s="78">
        <f t="shared" si="0"/>
        <v>1</v>
      </c>
      <c r="S14" s="79"/>
      <c r="T14" s="79"/>
      <c r="U14" s="77">
        <f t="shared" si="1"/>
        <v>8</v>
      </c>
      <c r="V14" s="20">
        <f t="shared" si="2"/>
        <v>-20</v>
      </c>
    </row>
    <row r="15" ht="15.75" customHeight="1" spans="3:22">
      <c r="C15" s="34" t="str">
        <f>$B$6</f>
        <v>ST FARGEAU 1</v>
      </c>
      <c r="D15" s="35" t="str">
        <f>$B$8</f>
        <v>VAUX 2</v>
      </c>
      <c r="E15" s="36">
        <v>22</v>
      </c>
      <c r="F15" s="49">
        <f>IF(E15="","",IF(E15="F","G",IF(E15="G","F",36-E15)))</f>
        <v>14</v>
      </c>
      <c r="G15" s="48">
        <v>1</v>
      </c>
      <c r="H15" s="6" t="s">
        <v>51</v>
      </c>
      <c r="I15" s="63">
        <v>19</v>
      </c>
      <c r="J15" s="64">
        <v>104</v>
      </c>
      <c r="L15" s="11"/>
      <c r="M15" s="20"/>
      <c r="N15" s="20"/>
      <c r="P15" s="6" t="s">
        <v>51</v>
      </c>
      <c r="Q15" s="81">
        <v>36</v>
      </c>
      <c r="R15" s="82">
        <f t="shared" si="0"/>
        <v>3</v>
      </c>
      <c r="S15" s="65">
        <f>SUM(R9:R15)</f>
        <v>19</v>
      </c>
      <c r="T15" s="65">
        <f>SUM(V9:V15)</f>
        <v>104</v>
      </c>
      <c r="U15" s="77">
        <f t="shared" si="1"/>
        <v>36</v>
      </c>
      <c r="V15" s="20">
        <f t="shared" si="2"/>
        <v>36</v>
      </c>
    </row>
    <row r="16" ht="15.75" customHeight="1" spans="3:22">
      <c r="C16" s="26" t="s">
        <v>24</v>
      </c>
      <c r="D16" s="27"/>
      <c r="E16" s="27"/>
      <c r="F16" s="27"/>
      <c r="G16" s="48">
        <v>2</v>
      </c>
      <c r="H16" s="6" t="s">
        <v>49</v>
      </c>
      <c r="I16" s="63">
        <v>18</v>
      </c>
      <c r="J16" s="64">
        <v>76</v>
      </c>
      <c r="L16" s="11"/>
      <c r="M16" s="20"/>
      <c r="N16" s="20"/>
      <c r="P16" s="6" t="s">
        <v>47</v>
      </c>
      <c r="Q16" s="81">
        <v>6</v>
      </c>
      <c r="R16" s="75">
        <f t="shared" si="0"/>
        <v>1</v>
      </c>
      <c r="S16" s="76"/>
      <c r="T16" s="76"/>
      <c r="U16" s="77">
        <f t="shared" si="1"/>
        <v>6</v>
      </c>
      <c r="V16" s="20">
        <f t="shared" si="2"/>
        <v>-24</v>
      </c>
    </row>
    <row r="17" ht="15.75" customHeight="1" spans="3:22">
      <c r="C17" s="31" t="str">
        <f>$B$5</f>
        <v>MIGENNES 2</v>
      </c>
      <c r="D17" s="6" t="str">
        <f>$B$2</f>
        <v>AVALLON 2</v>
      </c>
      <c r="E17" s="32">
        <v>24</v>
      </c>
      <c r="F17" s="45">
        <f>IF(E17="","",IF(E17="F","G",IF(E17="G","F",36-E17)))</f>
        <v>12</v>
      </c>
      <c r="G17" s="48">
        <v>3</v>
      </c>
      <c r="H17" s="6" t="s">
        <v>52</v>
      </c>
      <c r="I17" s="63">
        <v>16</v>
      </c>
      <c r="J17" s="64">
        <v>20</v>
      </c>
      <c r="L17" s="11"/>
      <c r="M17" s="20"/>
      <c r="N17" s="20"/>
      <c r="P17" s="35" t="s">
        <v>47</v>
      </c>
      <c r="Q17" s="37">
        <v>18</v>
      </c>
      <c r="R17" s="78">
        <f t="shared" si="0"/>
        <v>2</v>
      </c>
      <c r="S17" s="79"/>
      <c r="T17" s="79"/>
      <c r="U17" s="77">
        <f t="shared" si="1"/>
        <v>18</v>
      </c>
      <c r="V17" s="20">
        <f t="shared" si="2"/>
        <v>0</v>
      </c>
    </row>
    <row r="18" ht="15.75" customHeight="1" spans="3:22">
      <c r="C18" s="31" t="str">
        <f>$B$6</f>
        <v>ST FARGEAU 1</v>
      </c>
      <c r="D18" s="6" t="str">
        <f>$B$4</f>
        <v>RAVIERES 1</v>
      </c>
      <c r="E18" s="32">
        <v>22</v>
      </c>
      <c r="F18" s="45">
        <f>IF(E18="","",IF(E18="F","G",IF(E18="G","F",36-E18)))</f>
        <v>14</v>
      </c>
      <c r="G18" s="48">
        <v>4</v>
      </c>
      <c r="H18" s="6" t="s">
        <v>48</v>
      </c>
      <c r="I18" s="63">
        <v>15</v>
      </c>
      <c r="J18" s="64">
        <v>48</v>
      </c>
      <c r="L18" s="11"/>
      <c r="M18" s="20"/>
      <c r="N18" s="20"/>
      <c r="P18" s="31" t="s">
        <v>47</v>
      </c>
      <c r="Q18" s="74">
        <v>18</v>
      </c>
      <c r="R18" s="78">
        <f t="shared" si="0"/>
        <v>2</v>
      </c>
      <c r="S18" s="79"/>
      <c r="T18" s="79"/>
      <c r="U18" s="77">
        <f t="shared" si="1"/>
        <v>18</v>
      </c>
      <c r="V18" s="20">
        <f t="shared" si="2"/>
        <v>0</v>
      </c>
    </row>
    <row r="19" ht="15.75" customHeight="1" spans="3:22">
      <c r="C19" s="31" t="str">
        <f>$B$3</f>
        <v>USC SENS 2</v>
      </c>
      <c r="D19" s="6" t="str">
        <f>$B$7</f>
        <v>SENAN 2</v>
      </c>
      <c r="E19" s="32">
        <v>24</v>
      </c>
      <c r="F19" s="45">
        <f>IF(E19="","",IF(E19="F","G",IF(E19="G","F",36-E19)))</f>
        <v>12</v>
      </c>
      <c r="G19" s="48">
        <v>5</v>
      </c>
      <c r="H19" s="6" t="s">
        <v>50</v>
      </c>
      <c r="I19" s="63">
        <v>14</v>
      </c>
      <c r="J19" s="64">
        <v>8</v>
      </c>
      <c r="K19" s="9"/>
      <c r="L19" s="11"/>
      <c r="M19" s="20"/>
      <c r="N19" s="20"/>
      <c r="P19" s="31" t="s">
        <v>47</v>
      </c>
      <c r="Q19" s="32">
        <v>12</v>
      </c>
      <c r="R19" s="78">
        <f t="shared" si="0"/>
        <v>1</v>
      </c>
      <c r="S19" s="79"/>
      <c r="T19" s="79"/>
      <c r="U19" s="77">
        <f t="shared" si="1"/>
        <v>12</v>
      </c>
      <c r="V19" s="20">
        <f t="shared" si="2"/>
        <v>-12</v>
      </c>
    </row>
    <row r="20" ht="15.75" customHeight="1" spans="3:22">
      <c r="C20" s="34" t="str">
        <f>$B$1</f>
        <v>MONETEAU 1</v>
      </c>
      <c r="D20" s="35" t="str">
        <f>$B$8</f>
        <v>VAUX 2</v>
      </c>
      <c r="E20" s="36">
        <v>12</v>
      </c>
      <c r="F20" s="49">
        <f>IF(E20="","",IF(E20="F","G",IF(E20="G","F",36-E20)))</f>
        <v>24</v>
      </c>
      <c r="G20" s="48">
        <v>6</v>
      </c>
      <c r="H20" s="6" t="s">
        <v>54</v>
      </c>
      <c r="I20" s="63">
        <v>11</v>
      </c>
      <c r="J20" s="64">
        <v>-76</v>
      </c>
      <c r="K20" s="9"/>
      <c r="L20" s="11"/>
      <c r="M20" s="20"/>
      <c r="N20" s="20"/>
      <c r="P20" s="31" t="s">
        <v>47</v>
      </c>
      <c r="Q20" s="32">
        <v>4</v>
      </c>
      <c r="R20" s="78">
        <f t="shared" si="0"/>
        <v>1</v>
      </c>
      <c r="S20" s="79"/>
      <c r="T20" s="79"/>
      <c r="U20" s="77">
        <f t="shared" si="1"/>
        <v>4</v>
      </c>
      <c r="V20" s="20">
        <f t="shared" si="2"/>
        <v>-28</v>
      </c>
    </row>
    <row r="21" ht="15.75" customHeight="1" spans="3:22">
      <c r="C21" s="26" t="s">
        <v>56</v>
      </c>
      <c r="D21" s="27"/>
      <c r="E21" s="27"/>
      <c r="F21" s="27"/>
      <c r="G21" s="48">
        <v>7</v>
      </c>
      <c r="H21" s="6" t="s">
        <v>47</v>
      </c>
      <c r="I21" s="63">
        <v>10</v>
      </c>
      <c r="J21" s="64">
        <v>-100</v>
      </c>
      <c r="K21" s="9"/>
      <c r="L21" s="11"/>
      <c r="M21" s="20"/>
      <c r="N21" s="20"/>
      <c r="P21" s="34" t="s">
        <v>47</v>
      </c>
      <c r="Q21" s="36">
        <v>18</v>
      </c>
      <c r="R21" s="78">
        <f t="shared" si="0"/>
        <v>2</v>
      </c>
      <c r="S21" s="79"/>
      <c r="T21" s="79"/>
      <c r="U21" s="77">
        <f t="shared" si="1"/>
        <v>18</v>
      </c>
      <c r="V21" s="20">
        <f t="shared" si="2"/>
        <v>0</v>
      </c>
    </row>
    <row r="22" ht="15.75" customHeight="1" spans="3:22">
      <c r="C22" s="31" t="str">
        <f>$B$1</f>
        <v>MONETEAU 1</v>
      </c>
      <c r="D22" s="6" t="str">
        <f>$B$3</f>
        <v>USC SENS 2</v>
      </c>
      <c r="E22" s="32">
        <v>4</v>
      </c>
      <c r="F22" s="45">
        <f>IF(E22="","",IF(E22="F","G",IF(E22="G","F",36-E22)))</f>
        <v>32</v>
      </c>
      <c r="G22" s="50">
        <v>8</v>
      </c>
      <c r="H22" s="35" t="s">
        <v>55</v>
      </c>
      <c r="I22" s="65">
        <v>9</v>
      </c>
      <c r="J22" s="66">
        <v>-80</v>
      </c>
      <c r="K22" s="67"/>
      <c r="L22" s="23"/>
      <c r="M22" s="20"/>
      <c r="N22" s="20"/>
      <c r="P22" s="6" t="s">
        <v>47</v>
      </c>
      <c r="Q22" s="33">
        <v>0</v>
      </c>
      <c r="R22" s="82">
        <f t="shared" si="0"/>
        <v>1</v>
      </c>
      <c r="S22" s="65">
        <f>SUM(R16:R22)</f>
        <v>10</v>
      </c>
      <c r="T22" s="65">
        <f>SUM(V16:V22)</f>
        <v>-100</v>
      </c>
      <c r="U22" s="77">
        <f t="shared" si="1"/>
        <v>0</v>
      </c>
      <c r="V22" s="20">
        <f t="shared" si="2"/>
        <v>-36</v>
      </c>
    </row>
    <row r="23" ht="15.75" customHeight="1" spans="3:22">
      <c r="C23" s="31" t="str">
        <f>$B$2</f>
        <v>AVALLON 2</v>
      </c>
      <c r="D23" s="6" t="str">
        <f>$B$6</f>
        <v>ST FARGEAU 1</v>
      </c>
      <c r="E23" s="32">
        <v>14</v>
      </c>
      <c r="F23" s="33">
        <f>IF(E23="","",IF(E23="F","G",IF(E23="G","F",36-E23)))</f>
        <v>22</v>
      </c>
      <c r="K23" s="67"/>
      <c r="L23" s="23"/>
      <c r="M23" s="20"/>
      <c r="N23" s="20"/>
      <c r="P23" s="6" t="s">
        <v>50</v>
      </c>
      <c r="Q23" s="45">
        <v>18</v>
      </c>
      <c r="R23" s="75">
        <f t="shared" si="0"/>
        <v>2</v>
      </c>
      <c r="S23" s="76"/>
      <c r="T23" s="76"/>
      <c r="U23" s="77">
        <f t="shared" si="1"/>
        <v>18</v>
      </c>
      <c r="V23" s="20">
        <f t="shared" si="2"/>
        <v>0</v>
      </c>
    </row>
    <row r="24" ht="15.75" customHeight="1" spans="3:22">
      <c r="C24" s="31" t="str">
        <f>$B$7</f>
        <v>SENAN 2</v>
      </c>
      <c r="D24" s="6" t="str">
        <f>$B$5</f>
        <v>MIGENNES 2</v>
      </c>
      <c r="E24" s="32">
        <v>10</v>
      </c>
      <c r="F24" s="33">
        <f>IF(E24="","",IF(E24="F","G",IF(E24="G","F",36-E24)))</f>
        <v>26</v>
      </c>
      <c r="K24" s="67"/>
      <c r="L24" s="23"/>
      <c r="M24" s="20"/>
      <c r="N24" s="20"/>
      <c r="P24" s="6" t="s">
        <v>50</v>
      </c>
      <c r="Q24" s="84">
        <v>18</v>
      </c>
      <c r="R24" s="78">
        <f t="shared" si="0"/>
        <v>2</v>
      </c>
      <c r="S24" s="79"/>
      <c r="T24" s="79"/>
      <c r="U24" s="77">
        <f t="shared" si="1"/>
        <v>18</v>
      </c>
      <c r="V24" s="20">
        <f t="shared" si="2"/>
        <v>0</v>
      </c>
    </row>
    <row r="25" ht="15.75" customHeight="1" spans="3:22">
      <c r="C25" s="34" t="str">
        <f>$B$8</f>
        <v>VAUX 2</v>
      </c>
      <c r="D25" s="35" t="str">
        <f>$B$4</f>
        <v>RAVIERES 1</v>
      </c>
      <c r="E25" s="36">
        <v>8</v>
      </c>
      <c r="F25" s="37">
        <f>IF(E25="","",IF(E25="F","G",IF(E25="G","F",36-E25)))</f>
        <v>28</v>
      </c>
      <c r="K25" s="67"/>
      <c r="L25" s="67"/>
      <c r="M25" s="67"/>
      <c r="N25" s="67"/>
      <c r="P25" s="35" t="s">
        <v>50</v>
      </c>
      <c r="Q25" s="85">
        <v>12</v>
      </c>
      <c r="R25" s="78">
        <f t="shared" si="0"/>
        <v>1</v>
      </c>
      <c r="S25" s="79"/>
      <c r="T25" s="79"/>
      <c r="U25" s="77">
        <f t="shared" si="1"/>
        <v>12</v>
      </c>
      <c r="V25" s="20">
        <f t="shared" si="2"/>
        <v>-12</v>
      </c>
    </row>
    <row r="26" ht="16.5" spans="7:22">
      <c r="G26" s="20"/>
      <c r="H26" s="20"/>
      <c r="I26" s="20"/>
      <c r="J26" s="20"/>
      <c r="K26" s="67"/>
      <c r="L26" s="67"/>
      <c r="M26" s="67"/>
      <c r="N26" s="67"/>
      <c r="P26" s="31" t="s">
        <v>50</v>
      </c>
      <c r="Q26" s="74">
        <v>14</v>
      </c>
      <c r="R26" s="78">
        <f t="shared" si="0"/>
        <v>1</v>
      </c>
      <c r="S26" s="79"/>
      <c r="T26" s="79"/>
      <c r="U26" s="77">
        <f t="shared" si="1"/>
        <v>14</v>
      </c>
      <c r="V26" s="20">
        <f t="shared" si="2"/>
        <v>-8</v>
      </c>
    </row>
    <row r="27" ht="18" spans="2:22">
      <c r="B27" s="51" t="s">
        <v>26</v>
      </c>
      <c r="C27" s="52"/>
      <c r="D27" s="52"/>
      <c r="E27" s="52"/>
      <c r="F27" s="52"/>
      <c r="G27" s="52"/>
      <c r="H27" s="52"/>
      <c r="I27" s="52"/>
      <c r="J27" s="52"/>
      <c r="K27" s="68"/>
      <c r="L27" s="67"/>
      <c r="M27" s="67"/>
      <c r="N27" s="67"/>
      <c r="P27" s="31" t="s">
        <v>50</v>
      </c>
      <c r="Q27" s="74">
        <v>28</v>
      </c>
      <c r="R27" s="78">
        <f t="shared" si="0"/>
        <v>3</v>
      </c>
      <c r="S27" s="79"/>
      <c r="T27" s="79"/>
      <c r="U27" s="77">
        <f t="shared" si="1"/>
        <v>28</v>
      </c>
      <c r="V27" s="20">
        <f t="shared" si="2"/>
        <v>20</v>
      </c>
    </row>
    <row r="28" ht="15.75" spans="2:22">
      <c r="B28" s="53" t="s">
        <v>27</v>
      </c>
      <c r="C28" s="54"/>
      <c r="D28" s="54"/>
      <c r="E28" s="54"/>
      <c r="F28" s="54"/>
      <c r="G28" s="54"/>
      <c r="H28" s="54"/>
      <c r="I28" s="54"/>
      <c r="J28" s="54"/>
      <c r="K28" s="69"/>
      <c r="P28" s="31" t="s">
        <v>50</v>
      </c>
      <c r="Q28" s="74">
        <v>18</v>
      </c>
      <c r="R28" s="78">
        <f t="shared" si="0"/>
        <v>2</v>
      </c>
      <c r="S28" s="79"/>
      <c r="T28" s="79"/>
      <c r="U28" s="77">
        <f t="shared" si="1"/>
        <v>18</v>
      </c>
      <c r="V28" s="20">
        <f t="shared" si="2"/>
        <v>0</v>
      </c>
    </row>
    <row r="29" ht="18.75" spans="2:22">
      <c r="B29" s="55" t="s">
        <v>28</v>
      </c>
      <c r="C29" s="56"/>
      <c r="D29" s="56"/>
      <c r="E29" s="56"/>
      <c r="F29" s="56"/>
      <c r="G29" s="56"/>
      <c r="H29" s="56"/>
      <c r="I29" s="56"/>
      <c r="J29" s="56"/>
      <c r="K29" s="70"/>
      <c r="P29" s="34" t="s">
        <v>50</v>
      </c>
      <c r="Q29" s="36">
        <v>22</v>
      </c>
      <c r="R29" s="82">
        <f t="shared" si="0"/>
        <v>3</v>
      </c>
      <c r="S29" s="65">
        <f>SUM(R23:R29)</f>
        <v>14</v>
      </c>
      <c r="T29" s="65">
        <f>SUM(V23:V29)</f>
        <v>8</v>
      </c>
      <c r="U29" s="77">
        <f t="shared" si="1"/>
        <v>22</v>
      </c>
      <c r="V29" s="20">
        <f t="shared" si="2"/>
        <v>8</v>
      </c>
    </row>
    <row r="30" ht="32.25" spans="2:22">
      <c r="B30" s="57" t="s">
        <v>57</v>
      </c>
      <c r="C30" s="58"/>
      <c r="D30" s="58"/>
      <c r="E30" s="58"/>
      <c r="F30" s="58"/>
      <c r="G30" s="58"/>
      <c r="H30" s="58"/>
      <c r="I30" s="58"/>
      <c r="J30" s="58"/>
      <c r="K30" s="71"/>
      <c r="P30" s="6" t="s">
        <v>54</v>
      </c>
      <c r="Q30" s="84">
        <v>20</v>
      </c>
      <c r="R30" s="75">
        <f t="shared" si="0"/>
        <v>3</v>
      </c>
      <c r="S30" s="76"/>
      <c r="T30" s="76"/>
      <c r="U30" s="77">
        <f t="shared" si="1"/>
        <v>20</v>
      </c>
      <c r="V30" s="20">
        <f t="shared" si="2"/>
        <v>4</v>
      </c>
    </row>
    <row r="31" ht="15.75" spans="7:22">
      <c r="G31" s="59"/>
      <c r="H31" s="59"/>
      <c r="I31" s="72"/>
      <c r="J31" s="72"/>
      <c r="P31" s="6" t="s">
        <v>54</v>
      </c>
      <c r="Q31" s="45">
        <v>8</v>
      </c>
      <c r="R31" s="78">
        <f t="shared" si="0"/>
        <v>1</v>
      </c>
      <c r="S31" s="79"/>
      <c r="T31" s="79"/>
      <c r="U31" s="77">
        <f t="shared" si="1"/>
        <v>8</v>
      </c>
      <c r="V31" s="20">
        <f t="shared" si="2"/>
        <v>-20</v>
      </c>
    </row>
    <row r="32" ht="15.75" spans="7:22">
      <c r="G32" s="59"/>
      <c r="H32" s="59"/>
      <c r="I32" s="72"/>
      <c r="J32" s="72"/>
      <c r="P32" s="6" t="s">
        <v>54</v>
      </c>
      <c r="Q32" s="84">
        <v>18</v>
      </c>
      <c r="R32" s="78">
        <f t="shared" si="0"/>
        <v>2</v>
      </c>
      <c r="S32" s="79"/>
      <c r="T32" s="79"/>
      <c r="U32" s="77">
        <f t="shared" si="1"/>
        <v>18</v>
      </c>
      <c r="V32" s="20">
        <f t="shared" si="2"/>
        <v>0</v>
      </c>
    </row>
    <row r="33" ht="16.5" spans="7:22">
      <c r="G33" s="59"/>
      <c r="H33" s="59"/>
      <c r="I33" s="72"/>
      <c r="J33" s="72"/>
      <c r="P33" s="35" t="s">
        <v>54</v>
      </c>
      <c r="Q33" s="49">
        <v>12</v>
      </c>
      <c r="R33" s="78">
        <f t="shared" si="0"/>
        <v>1</v>
      </c>
      <c r="S33" s="79"/>
      <c r="T33" s="79"/>
      <c r="U33" s="77">
        <f t="shared" si="1"/>
        <v>12</v>
      </c>
      <c r="V33" s="20">
        <f t="shared" si="2"/>
        <v>-12</v>
      </c>
    </row>
    <row r="34" ht="15.75" spans="7:22">
      <c r="G34" s="59"/>
      <c r="H34" s="59"/>
      <c r="I34" s="72"/>
      <c r="J34" s="72"/>
      <c r="P34" s="31" t="s">
        <v>54</v>
      </c>
      <c r="Q34" s="32">
        <v>10</v>
      </c>
      <c r="R34" s="78">
        <f t="shared" ref="R34:R57" si="3">IF(Q34="","",IF(Q34="F",0,IF(Q34=18,2,IF(Q34&gt;18,3,1))))</f>
        <v>1</v>
      </c>
      <c r="S34" s="79"/>
      <c r="T34" s="79"/>
      <c r="U34" s="77">
        <f t="shared" ref="U34:U57" si="4">IF(Q34="G",19,IF(Q34="",0,Q34))</f>
        <v>10</v>
      </c>
      <c r="V34" s="20">
        <f t="shared" ref="V34:V57" si="5">IF(Q34="","",IF(U34=36,36,IF(U34=0,-36,IF(U34=19,19,IF(U34="f",-19,U34-(36-U34))))))</f>
        <v>-16</v>
      </c>
    </row>
    <row r="35" ht="15.75" spans="7:22">
      <c r="G35" s="59"/>
      <c r="H35" s="59"/>
      <c r="I35" s="72"/>
      <c r="J35" s="72"/>
      <c r="P35" s="31" t="s">
        <v>54</v>
      </c>
      <c r="Q35" s="32">
        <v>18</v>
      </c>
      <c r="R35" s="78">
        <f t="shared" si="3"/>
        <v>2</v>
      </c>
      <c r="S35" s="79"/>
      <c r="T35" s="79"/>
      <c r="U35" s="77">
        <f t="shared" si="4"/>
        <v>18</v>
      </c>
      <c r="V35" s="20">
        <f t="shared" si="5"/>
        <v>0</v>
      </c>
    </row>
    <row r="36" ht="16.5" spans="7:22">
      <c r="G36" s="59"/>
      <c r="H36" s="59"/>
      <c r="I36" s="72"/>
      <c r="J36" s="72"/>
      <c r="P36" s="31" t="s">
        <v>54</v>
      </c>
      <c r="Q36" s="74">
        <v>2</v>
      </c>
      <c r="R36" s="82">
        <f t="shared" si="3"/>
        <v>1</v>
      </c>
      <c r="S36" s="65">
        <f>SUM(R30:R36)</f>
        <v>11</v>
      </c>
      <c r="T36" s="65">
        <f>SUM(V30:V36)</f>
        <v>-76</v>
      </c>
      <c r="U36" s="77">
        <f t="shared" si="4"/>
        <v>2</v>
      </c>
      <c r="V36" s="20">
        <f t="shared" si="5"/>
        <v>-32</v>
      </c>
    </row>
    <row r="37" ht="16.5" spans="7:22">
      <c r="G37" s="59"/>
      <c r="H37" s="59"/>
      <c r="I37" s="72"/>
      <c r="J37" s="72"/>
      <c r="P37" s="34" t="s">
        <v>52</v>
      </c>
      <c r="Q37" s="80">
        <v>8</v>
      </c>
      <c r="R37" s="75">
        <f t="shared" si="3"/>
        <v>1</v>
      </c>
      <c r="S37" s="76"/>
      <c r="T37" s="76"/>
      <c r="U37" s="77">
        <f t="shared" si="4"/>
        <v>8</v>
      </c>
      <c r="V37" s="20">
        <f t="shared" si="5"/>
        <v>-20</v>
      </c>
    </row>
    <row r="38" ht="15.75" spans="7:22">
      <c r="G38" s="11"/>
      <c r="H38" s="11"/>
      <c r="I38" s="72"/>
      <c r="J38" s="72"/>
      <c r="P38" s="6" t="s">
        <v>52</v>
      </c>
      <c r="Q38" s="84">
        <v>10</v>
      </c>
      <c r="R38" s="78">
        <f t="shared" si="3"/>
        <v>1</v>
      </c>
      <c r="S38" s="79"/>
      <c r="T38" s="79"/>
      <c r="U38" s="77">
        <f t="shared" si="4"/>
        <v>10</v>
      </c>
      <c r="V38" s="20">
        <f t="shared" si="5"/>
        <v>-16</v>
      </c>
    </row>
    <row r="39" ht="15.75" spans="7:22">
      <c r="G39" s="22"/>
      <c r="H39" s="22"/>
      <c r="P39" s="6" t="s">
        <v>52</v>
      </c>
      <c r="Q39" s="81">
        <v>22</v>
      </c>
      <c r="R39" s="78">
        <f t="shared" si="3"/>
        <v>3</v>
      </c>
      <c r="S39" s="79"/>
      <c r="T39" s="79"/>
      <c r="U39" s="77">
        <f t="shared" si="4"/>
        <v>22</v>
      </c>
      <c r="V39" s="20">
        <f t="shared" si="5"/>
        <v>8</v>
      </c>
    </row>
    <row r="40" ht="15.75" spans="7:22">
      <c r="G40" s="22"/>
      <c r="H40" s="22"/>
      <c r="P40" s="6" t="s">
        <v>52</v>
      </c>
      <c r="Q40" s="81">
        <v>22</v>
      </c>
      <c r="R40" s="78">
        <f t="shared" si="3"/>
        <v>3</v>
      </c>
      <c r="S40" s="79"/>
      <c r="T40" s="79"/>
      <c r="U40" s="77">
        <f t="shared" si="4"/>
        <v>22</v>
      </c>
      <c r="V40" s="20">
        <f t="shared" si="5"/>
        <v>8</v>
      </c>
    </row>
    <row r="41" ht="16.5" spans="7:22">
      <c r="G41" s="22"/>
      <c r="H41" s="22"/>
      <c r="P41" s="35" t="s">
        <v>52</v>
      </c>
      <c r="Q41" s="37">
        <v>22</v>
      </c>
      <c r="R41" s="78">
        <f t="shared" si="3"/>
        <v>3</v>
      </c>
      <c r="S41" s="79"/>
      <c r="T41" s="79"/>
      <c r="U41" s="77">
        <f t="shared" si="4"/>
        <v>22</v>
      </c>
      <c r="V41" s="20">
        <f t="shared" si="5"/>
        <v>8</v>
      </c>
    </row>
    <row r="42" ht="15.75" spans="7:22">
      <c r="G42" s="22"/>
      <c r="H42" s="22"/>
      <c r="P42" s="31" t="s">
        <v>52</v>
      </c>
      <c r="Q42" s="74">
        <v>18</v>
      </c>
      <c r="R42" s="78">
        <f t="shared" si="3"/>
        <v>2</v>
      </c>
      <c r="S42" s="79"/>
      <c r="T42" s="79"/>
      <c r="U42" s="77">
        <f t="shared" si="4"/>
        <v>18</v>
      </c>
      <c r="V42" s="20">
        <f t="shared" si="5"/>
        <v>0</v>
      </c>
    </row>
    <row r="43" ht="16.5" spans="7:22">
      <c r="G43" s="22"/>
      <c r="H43" s="22"/>
      <c r="P43" s="31" t="s">
        <v>52</v>
      </c>
      <c r="Q43" s="32">
        <v>34</v>
      </c>
      <c r="R43" s="82">
        <f t="shared" si="3"/>
        <v>3</v>
      </c>
      <c r="S43" s="65">
        <f>SUM(R37:R43)</f>
        <v>16</v>
      </c>
      <c r="T43" s="65">
        <f>SUM(V37:V43)</f>
        <v>20</v>
      </c>
      <c r="U43" s="77">
        <f t="shared" si="4"/>
        <v>34</v>
      </c>
      <c r="V43" s="20">
        <f t="shared" si="5"/>
        <v>32</v>
      </c>
    </row>
    <row r="44" ht="15.75" spans="7:22">
      <c r="G44" s="22"/>
      <c r="H44" s="22"/>
      <c r="P44" s="31" t="s">
        <v>49</v>
      </c>
      <c r="Q44" s="32">
        <v>18</v>
      </c>
      <c r="R44" s="75">
        <f t="shared" si="3"/>
        <v>2</v>
      </c>
      <c r="S44" s="76"/>
      <c r="T44" s="76"/>
      <c r="U44" s="77">
        <f t="shared" si="4"/>
        <v>18</v>
      </c>
      <c r="V44" s="20">
        <f t="shared" si="5"/>
        <v>0</v>
      </c>
    </row>
    <row r="45" ht="16.5" spans="7:22">
      <c r="G45" s="22"/>
      <c r="H45" s="22"/>
      <c r="P45" s="34" t="s">
        <v>49</v>
      </c>
      <c r="Q45" s="80">
        <v>26</v>
      </c>
      <c r="R45" s="78">
        <f t="shared" si="3"/>
        <v>3</v>
      </c>
      <c r="S45" s="79"/>
      <c r="T45" s="79"/>
      <c r="U45" s="77">
        <f t="shared" si="4"/>
        <v>26</v>
      </c>
      <c r="V45" s="20">
        <f t="shared" si="5"/>
        <v>16</v>
      </c>
    </row>
    <row r="46" ht="15.75" spans="7:22">
      <c r="G46" s="22"/>
      <c r="H46" s="22"/>
      <c r="P46" s="6" t="s">
        <v>49</v>
      </c>
      <c r="Q46" s="33">
        <v>16</v>
      </c>
      <c r="R46" s="78">
        <f t="shared" si="3"/>
        <v>1</v>
      </c>
      <c r="S46" s="79"/>
      <c r="T46" s="79"/>
      <c r="U46" s="77">
        <f t="shared" si="4"/>
        <v>16</v>
      </c>
      <c r="V46" s="20">
        <f t="shared" si="5"/>
        <v>-4</v>
      </c>
    </row>
    <row r="47" ht="15.75" spans="7:22">
      <c r="G47" s="22"/>
      <c r="H47" s="22"/>
      <c r="P47" s="6" t="s">
        <v>49</v>
      </c>
      <c r="Q47" s="81">
        <v>24</v>
      </c>
      <c r="R47" s="78">
        <f t="shared" si="3"/>
        <v>3</v>
      </c>
      <c r="S47" s="79"/>
      <c r="T47" s="79"/>
      <c r="U47" s="77">
        <f t="shared" si="4"/>
        <v>24</v>
      </c>
      <c r="V47" s="20">
        <f t="shared" si="5"/>
        <v>12</v>
      </c>
    </row>
    <row r="48" ht="15.75" spans="16:22">
      <c r="P48" s="6" t="s">
        <v>49</v>
      </c>
      <c r="Q48" s="33">
        <v>32</v>
      </c>
      <c r="R48" s="78">
        <f t="shared" si="3"/>
        <v>3</v>
      </c>
      <c r="S48" s="79"/>
      <c r="T48" s="79"/>
      <c r="U48" s="77">
        <f t="shared" si="4"/>
        <v>32</v>
      </c>
      <c r="V48" s="20">
        <f t="shared" si="5"/>
        <v>28</v>
      </c>
    </row>
    <row r="49" ht="16.5" spans="16:22">
      <c r="P49" s="35" t="s">
        <v>49</v>
      </c>
      <c r="Q49" s="83">
        <v>28</v>
      </c>
      <c r="R49" s="78">
        <f t="shared" si="3"/>
        <v>3</v>
      </c>
      <c r="S49" s="79"/>
      <c r="T49" s="79"/>
      <c r="U49" s="77">
        <f t="shared" si="4"/>
        <v>28</v>
      </c>
      <c r="V49" s="20">
        <f t="shared" si="5"/>
        <v>20</v>
      </c>
    </row>
    <row r="50" ht="16.5" spans="16:22">
      <c r="P50" s="31" t="s">
        <v>49</v>
      </c>
      <c r="Q50" s="32">
        <v>20</v>
      </c>
      <c r="R50" s="82">
        <f t="shared" si="3"/>
        <v>3</v>
      </c>
      <c r="S50" s="65">
        <f>SUM(R44:R50)</f>
        <v>18</v>
      </c>
      <c r="T50" s="65">
        <f>SUM(V44:V50)</f>
        <v>76</v>
      </c>
      <c r="U50" s="77">
        <f t="shared" si="4"/>
        <v>20</v>
      </c>
      <c r="V50" s="20">
        <f t="shared" si="5"/>
        <v>4</v>
      </c>
    </row>
    <row r="51" ht="15.75" spans="16:22">
      <c r="P51" s="31" t="s">
        <v>55</v>
      </c>
      <c r="Q51" s="74">
        <v>16</v>
      </c>
      <c r="R51" s="75">
        <f t="shared" si="3"/>
        <v>1</v>
      </c>
      <c r="S51" s="76"/>
      <c r="T51" s="76"/>
      <c r="U51" s="77">
        <f t="shared" si="4"/>
        <v>16</v>
      </c>
      <c r="V51" s="20">
        <f t="shared" si="5"/>
        <v>-4</v>
      </c>
    </row>
    <row r="52" ht="15.75" spans="16:22">
      <c r="P52" s="31" t="s">
        <v>55</v>
      </c>
      <c r="Q52" s="32">
        <v>4</v>
      </c>
      <c r="R52" s="78">
        <f t="shared" si="3"/>
        <v>1</v>
      </c>
      <c r="S52" s="79"/>
      <c r="T52" s="79"/>
      <c r="U52" s="77">
        <f t="shared" si="4"/>
        <v>4</v>
      </c>
      <c r="V52" s="20">
        <f t="shared" si="5"/>
        <v>-28</v>
      </c>
    </row>
    <row r="53" ht="16.5" spans="16:22">
      <c r="P53" s="34" t="s">
        <v>55</v>
      </c>
      <c r="Q53" s="80">
        <v>14</v>
      </c>
      <c r="R53" s="78">
        <f t="shared" si="3"/>
        <v>1</v>
      </c>
      <c r="S53" s="79"/>
      <c r="T53" s="79"/>
      <c r="U53" s="77">
        <f t="shared" si="4"/>
        <v>14</v>
      </c>
      <c r="V53" s="20">
        <f t="shared" si="5"/>
        <v>-8</v>
      </c>
    </row>
    <row r="54" ht="15.75" spans="16:22">
      <c r="P54" s="6" t="s">
        <v>55</v>
      </c>
      <c r="Q54" s="33">
        <v>24</v>
      </c>
      <c r="R54" s="78">
        <f t="shared" si="3"/>
        <v>3</v>
      </c>
      <c r="S54" s="79"/>
      <c r="T54" s="79"/>
      <c r="U54" s="77">
        <f t="shared" si="4"/>
        <v>24</v>
      </c>
      <c r="V54" s="20">
        <f t="shared" si="5"/>
        <v>12</v>
      </c>
    </row>
    <row r="55" ht="15.75" spans="16:22">
      <c r="P55" s="6" t="s">
        <v>55</v>
      </c>
      <c r="Q55" s="81">
        <v>8</v>
      </c>
      <c r="R55" s="78">
        <f t="shared" si="3"/>
        <v>1</v>
      </c>
      <c r="S55" s="79"/>
      <c r="T55" s="79"/>
      <c r="U55" s="77">
        <f t="shared" si="4"/>
        <v>8</v>
      </c>
      <c r="V55" s="20">
        <f t="shared" si="5"/>
        <v>-20</v>
      </c>
    </row>
    <row r="56" ht="15.75" spans="16:22">
      <c r="P56" s="6" t="s">
        <v>55</v>
      </c>
      <c r="Q56" s="81">
        <v>4</v>
      </c>
      <c r="R56" s="78">
        <f t="shared" si="3"/>
        <v>1</v>
      </c>
      <c r="S56" s="79"/>
      <c r="T56" s="79"/>
      <c r="U56" s="77">
        <f t="shared" si="4"/>
        <v>4</v>
      </c>
      <c r="V56" s="20">
        <f t="shared" si="5"/>
        <v>-28</v>
      </c>
    </row>
    <row r="57" ht="16.5" spans="16:22">
      <c r="P57" s="35" t="s">
        <v>55</v>
      </c>
      <c r="Q57" s="37">
        <v>16</v>
      </c>
      <c r="R57" s="82">
        <f t="shared" si="3"/>
        <v>1</v>
      </c>
      <c r="S57" s="65">
        <f>SUM(R51:R57)</f>
        <v>9</v>
      </c>
      <c r="T57" s="65">
        <f>SUM(V51:V57)</f>
        <v>-80</v>
      </c>
      <c r="U57" s="77">
        <f t="shared" si="4"/>
        <v>16</v>
      </c>
      <c r="V57" s="20">
        <f t="shared" si="5"/>
        <v>-4</v>
      </c>
    </row>
    <row r="58" spans="16:22">
      <c r="P58" s="11"/>
      <c r="Q58" s="73"/>
      <c r="V58" s="20" t="str">
        <f>IF(U58=0,"",IF(U58=19,"",U58-(36-U58)))</f>
        <v/>
      </c>
    </row>
    <row r="66" spans="7:8">
      <c r="G66" s="20"/>
      <c r="H66" s="20"/>
    </row>
    <row r="67" spans="7:8">
      <c r="G67" s="20"/>
      <c r="H67" s="20"/>
    </row>
    <row r="68" spans="7:8">
      <c r="G68" s="20"/>
      <c r="H68" s="20"/>
    </row>
    <row r="69" spans="7:8">
      <c r="G69" s="20"/>
      <c r="H69" s="20"/>
    </row>
    <row r="70" spans="7:8">
      <c r="G70" s="20"/>
      <c r="H70" s="20"/>
    </row>
    <row r="294" spans="2:2">
      <c r="B294" s="20" t="s">
        <v>30</v>
      </c>
    </row>
    <row r="296" spans="2:2">
      <c r="B296" s="20" t="s">
        <v>31</v>
      </c>
    </row>
    <row r="298" spans="2:2">
      <c r="B298" s="86" t="s">
        <v>32</v>
      </c>
    </row>
    <row r="300" spans="2:2">
      <c r="B300" s="20" t="s">
        <v>33</v>
      </c>
    </row>
    <row r="301" spans="3:6">
      <c r="C301" s="20"/>
      <c r="D301" s="20"/>
      <c r="E301" s="20"/>
      <c r="F301" s="20"/>
    </row>
    <row r="302" spans="2:6">
      <c r="B302" s="20" t="s">
        <v>34</v>
      </c>
      <c r="C302" s="20"/>
      <c r="D302" s="20"/>
      <c r="E302" s="20"/>
      <c r="F302" s="20"/>
    </row>
    <row r="303" spans="2:3">
      <c r="B303" s="20" t="s">
        <v>35</v>
      </c>
      <c r="C303" s="20"/>
    </row>
    <row r="304" spans="3:3">
      <c r="C304" s="20" t="s">
        <v>36</v>
      </c>
    </row>
    <row r="306" ht="15.75" spans="3:6">
      <c r="C306" s="6" t="str">
        <f>$B$1</f>
        <v>MONETEAU 1</v>
      </c>
      <c r="D306" s="6" t="str">
        <f>$B$2</f>
        <v>AVALLON 2</v>
      </c>
      <c r="E306" s="63"/>
      <c r="F306" s="87" t="str">
        <f>IF(E306="","",IF(E306="F","G",IF(E306="G","F",36-E306)))</f>
        <v/>
      </c>
    </row>
    <row r="307" ht="15.75" spans="3:6">
      <c r="C307" s="6" t="str">
        <f>$B$3</f>
        <v>USC SENS 2</v>
      </c>
      <c r="D307" s="6" t="s">
        <v>37</v>
      </c>
      <c r="E307" s="63"/>
      <c r="F307" s="87" t="str">
        <f>IF(E307="","",IF(E307="F","G",IF(E307="G","F",36-E307)))</f>
        <v/>
      </c>
    </row>
    <row r="308" spans="3:6">
      <c r="C308" s="20"/>
      <c r="D308" s="20"/>
      <c r="E308" s="20"/>
      <c r="F308" s="20"/>
    </row>
    <row r="309" spans="3:6">
      <c r="C309" s="20" t="s">
        <v>38</v>
      </c>
      <c r="D309" s="20"/>
      <c r="E309" s="20"/>
      <c r="F309" s="20"/>
    </row>
    <row r="311" spans="2:2">
      <c r="B311" s="20" t="s">
        <v>39</v>
      </c>
    </row>
    <row r="313" spans="2:4">
      <c r="B313" s="20" t="s">
        <v>40</v>
      </c>
      <c r="C313" s="73"/>
      <c r="D313" s="73"/>
    </row>
    <row r="314" spans="3:4">
      <c r="C314" s="73"/>
      <c r="D314" s="73"/>
    </row>
    <row r="315" spans="2:6">
      <c r="B315" s="20" t="s">
        <v>34</v>
      </c>
      <c r="C315" s="73"/>
      <c r="D315" s="73"/>
      <c r="E315" s="20"/>
      <c r="F315" s="20"/>
    </row>
    <row r="316" spans="2:6">
      <c r="B316" s="20" t="s">
        <v>41</v>
      </c>
      <c r="C316" s="20"/>
      <c r="D316" s="20"/>
      <c r="E316" s="20"/>
      <c r="F316" s="20"/>
    </row>
    <row r="317" spans="3:6">
      <c r="C317" s="20" t="s">
        <v>42</v>
      </c>
      <c r="D317" s="20"/>
      <c r="E317" s="73"/>
      <c r="F317" s="73"/>
    </row>
    <row r="318" spans="3:6">
      <c r="C318" s="73"/>
      <c r="D318" s="73"/>
      <c r="E318" s="73"/>
      <c r="F318" s="73"/>
    </row>
    <row r="319" ht="15.75" spans="3:6">
      <c r="C319" s="6" t="str">
        <f>$B$1</f>
        <v>MONETEAU 1</v>
      </c>
      <c r="D319" s="6" t="str">
        <f>$B$2</f>
        <v>AVALLON 2</v>
      </c>
      <c r="E319" s="63"/>
      <c r="F319" s="87" t="str">
        <f>IF(E319="","",IF(E319="F","G",IF(E319="G","F",36-E319)))</f>
        <v/>
      </c>
    </row>
    <row r="320" ht="15.75" spans="3:6">
      <c r="C320" s="6" t="str">
        <f>$B$3</f>
        <v>USC SENS 2</v>
      </c>
      <c r="D320" s="6" t="s">
        <v>37</v>
      </c>
      <c r="E320" s="63"/>
      <c r="F320" s="87" t="str">
        <f>IF(E320="","",IF(E320="F","G",IF(E320="G","F",36-E320)))</f>
        <v/>
      </c>
    </row>
    <row r="321" ht="14.25" customHeight="1"/>
    <row r="322" spans="3:6">
      <c r="C322" s="20" t="s">
        <v>43</v>
      </c>
      <c r="D322" s="20"/>
      <c r="E322" s="20"/>
      <c r="F322" s="20"/>
    </row>
    <row r="323" spans="2:6">
      <c r="B323" s="20" t="s">
        <v>44</v>
      </c>
      <c r="C323" s="20"/>
      <c r="D323" s="20"/>
      <c r="E323" s="73"/>
      <c r="F323" s="73"/>
    </row>
    <row r="324" spans="3:6">
      <c r="C324" s="20"/>
      <c r="D324" s="20"/>
      <c r="E324" s="73"/>
      <c r="F324" s="73"/>
    </row>
    <row r="325" spans="3:6">
      <c r="C325" s="20"/>
      <c r="D325" s="20"/>
      <c r="E325" s="73"/>
      <c r="F325" s="73"/>
    </row>
    <row r="326" spans="2:7">
      <c r="B326" s="23" t="s">
        <v>45</v>
      </c>
      <c r="D326" s="88"/>
      <c r="E326" s="88"/>
      <c r="F326" s="88"/>
      <c r="G326" s="88"/>
    </row>
    <row r="328" spans="2:9">
      <c r="B328" s="89" t="s">
        <v>46</v>
      </c>
      <c r="C328" s="90"/>
      <c r="D328" s="90"/>
      <c r="E328" s="91"/>
      <c r="F328" s="91"/>
      <c r="G328" s="90"/>
      <c r="H328" s="90"/>
      <c r="I328" s="91"/>
    </row>
    <row r="329" spans="2:2">
      <c r="B329" s="73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G13:G22 L25:N30 G31:J38 O1:O54 L12:L21 M12:N20 P58:Q58 K19:K26 P1:U1 R2:U57 I14:J22">
    <cfRule type="cellIs" dxfId="0" priority="355" stopIfTrue="1" operator="equal">
      <formula>"Exempt"</formula>
    </cfRule>
  </conditionalFormatting>
  <conditionalFormatting sqref="C12:F15 C22:F25 C17:F20 C2:F5 C7:F10">
    <cfRule type="cellIs" dxfId="0" priority="354" stopIfTrue="1" operator="equal">
      <formula>"Exempt"</formula>
    </cfRule>
  </conditionalFormatting>
  <conditionalFormatting sqref="G2:J5 G7:J10">
    <cfRule type="cellIs" dxfId="0" priority="353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2  Groupe B</oddHeader>
  </headerFooter>
  <drawing r:id="rId1"/>
  <legacyDrawing r:id="rId2"/>
  <controls>
    <mc:AlternateContent xmlns:mc="http://schemas.openxmlformats.org/markup-compatibility/2006">
      <mc:Choice Requires="x14">
        <control shapeId="76801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66675</xdr:rowOff>
              </to>
            </anchor>
          </controlPr>
        </control>
      </mc:Choice>
      <mc:Fallback>
        <control shapeId="76801" r:id="rId3"/>
      </mc:Fallback>
    </mc:AlternateContent>
    <mc:AlternateContent xmlns:mc="http://schemas.openxmlformats.org/markup-compatibility/2006">
      <mc:Choice Requires="x14">
        <control shapeId="76802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6802" r:id="rId5"/>
      </mc:Fallback>
    </mc:AlternateContent>
    <mc:AlternateContent xmlns:mc="http://schemas.openxmlformats.org/markup-compatibility/2006">
      <mc:Choice Requires="x14">
        <control shapeId="76803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6803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4"/>
  <sheetViews>
    <sheetView tabSelected="1" workbookViewId="0">
      <selection activeCell="J12" sqref="J12:K12"/>
    </sheetView>
  </sheetViews>
  <sheetFormatPr defaultColWidth="11.4285714285714" defaultRowHeight="12.75"/>
  <cols>
    <col min="1" max="1" width="8.71428571428571" style="1" customWidth="1"/>
    <col min="2" max="2" width="25.7142857142857" style="1" customWidth="1"/>
    <col min="3" max="3" width="8.71428571428571" style="1" customWidth="1"/>
    <col min="4" max="4" width="25.7142857142857" style="1" customWidth="1"/>
    <col min="5" max="6" width="6.71428571428571" style="1" customWidth="1"/>
    <col min="7" max="7" width="11.4285714285714" style="1"/>
    <col min="8" max="8" width="6.71428571428571" style="2" customWidth="1"/>
    <col min="9" max="9" width="25.7142857142857" style="2" customWidth="1"/>
    <col min="10" max="10" width="24.2857142857143" style="2" customWidth="1"/>
    <col min="11" max="16384" width="11.4285714285714" style="1"/>
  </cols>
  <sheetData>
    <row r="2" ht="20.1" customHeight="1" spans="2:9">
      <c r="B2" s="3" t="s">
        <v>58</v>
      </c>
      <c r="D2" s="3" t="s">
        <v>59</v>
      </c>
      <c r="H2" s="4" t="s">
        <v>60</v>
      </c>
      <c r="I2" s="4"/>
    </row>
    <row r="3" ht="20.1" customHeight="1" spans="1:9">
      <c r="A3" s="5">
        <v>1</v>
      </c>
      <c r="B3" s="6" t="s">
        <v>61</v>
      </c>
      <c r="C3" s="5">
        <v>1</v>
      </c>
      <c r="D3" s="6" t="s">
        <v>62</v>
      </c>
      <c r="H3" s="4"/>
      <c r="I3" s="4"/>
    </row>
    <row r="4" ht="20.1" customHeight="1" spans="1:9">
      <c r="A4" s="5">
        <v>2</v>
      </c>
      <c r="B4" s="6" t="s">
        <v>63</v>
      </c>
      <c r="C4" s="5">
        <v>2</v>
      </c>
      <c r="D4" s="6" t="s">
        <v>64</v>
      </c>
      <c r="H4" s="7" t="s">
        <v>65</v>
      </c>
      <c r="I4" s="7"/>
    </row>
    <row r="5" ht="20.1" customHeight="1" spans="1:10">
      <c r="A5" s="5">
        <v>3</v>
      </c>
      <c r="B5" s="6" t="s">
        <v>66</v>
      </c>
      <c r="C5" s="5">
        <v>3</v>
      </c>
      <c r="D5" s="6" t="s">
        <v>67</v>
      </c>
      <c r="H5" s="7">
        <v>1</v>
      </c>
      <c r="I5" s="14" t="s">
        <v>61</v>
      </c>
      <c r="J5" s="15" t="s">
        <v>68</v>
      </c>
    </row>
    <row r="6" ht="20.1" customHeight="1" spans="1:10">
      <c r="A6" s="5">
        <v>4</v>
      </c>
      <c r="B6" s="6" t="s">
        <v>69</v>
      </c>
      <c r="C6" s="5">
        <v>4</v>
      </c>
      <c r="D6" s="6" t="s">
        <v>70</v>
      </c>
      <c r="H6" s="7">
        <v>2</v>
      </c>
      <c r="I6" s="14" t="s">
        <v>62</v>
      </c>
      <c r="J6" s="16"/>
    </row>
    <row r="7" ht="20.1" customHeight="1" spans="1:10">
      <c r="A7" s="5">
        <v>5</v>
      </c>
      <c r="B7" s="6" t="s">
        <v>71</v>
      </c>
      <c r="C7" s="5">
        <v>5</v>
      </c>
      <c r="D7" s="6" t="s">
        <v>72</v>
      </c>
      <c r="H7" s="7">
        <v>3</v>
      </c>
      <c r="I7" s="14" t="s">
        <v>64</v>
      </c>
      <c r="J7" s="17"/>
    </row>
    <row r="8" ht="20.1" customHeight="1" spans="1:9">
      <c r="A8" s="5">
        <v>6</v>
      </c>
      <c r="B8" s="6" t="s">
        <v>73</v>
      </c>
      <c r="C8" s="5">
        <v>6</v>
      </c>
      <c r="D8" s="6" t="s">
        <v>74</v>
      </c>
      <c r="H8" s="7">
        <v>4</v>
      </c>
      <c r="I8" s="13" t="s">
        <v>63</v>
      </c>
    </row>
    <row r="9" ht="20.1" customHeight="1" spans="1:9">
      <c r="A9" s="5">
        <v>7</v>
      </c>
      <c r="B9" s="6" t="s">
        <v>75</v>
      </c>
      <c r="C9" s="5">
        <v>7</v>
      </c>
      <c r="D9" s="6" t="s">
        <v>76</v>
      </c>
      <c r="H9" s="7">
        <v>5</v>
      </c>
      <c r="I9" s="13" t="s">
        <v>66</v>
      </c>
    </row>
    <row r="10" ht="20.1" customHeight="1" spans="1:9">
      <c r="A10" s="5">
        <v>8</v>
      </c>
      <c r="B10" s="6" t="s">
        <v>77</v>
      </c>
      <c r="C10" s="5">
        <v>8</v>
      </c>
      <c r="D10" s="6" t="s">
        <v>78</v>
      </c>
      <c r="H10" s="7">
        <v>6</v>
      </c>
      <c r="I10" s="13" t="s">
        <v>67</v>
      </c>
    </row>
    <row r="11" ht="20.1" customHeight="1" spans="8:9">
      <c r="H11" s="7">
        <v>7</v>
      </c>
      <c r="I11" s="13" t="s">
        <v>69</v>
      </c>
    </row>
    <row r="12" ht="20.1" customHeight="1" spans="2:9">
      <c r="B12" s="8" t="s">
        <v>79</v>
      </c>
      <c r="C12" s="8"/>
      <c r="D12" s="8"/>
      <c r="E12" s="8"/>
      <c r="F12" s="8"/>
      <c r="H12" s="7">
        <v>8</v>
      </c>
      <c r="I12" s="13" t="s">
        <v>70</v>
      </c>
    </row>
    <row r="13" ht="20.1" customHeight="1" spans="1:9">
      <c r="A13" s="9"/>
      <c r="B13" s="6" t="s">
        <v>61</v>
      </c>
      <c r="C13" s="10" t="s">
        <v>80</v>
      </c>
      <c r="D13" s="6" t="s">
        <v>62</v>
      </c>
      <c r="E13" s="3">
        <v>28</v>
      </c>
      <c r="F13" s="3">
        <v>8</v>
      </c>
      <c r="H13" s="7">
        <v>9</v>
      </c>
      <c r="I13" s="13" t="s">
        <v>81</v>
      </c>
    </row>
    <row r="14" ht="20.1" customHeight="1" spans="1:9">
      <c r="A14" s="9"/>
      <c r="B14" s="6" t="s">
        <v>63</v>
      </c>
      <c r="C14" s="3" t="s">
        <v>80</v>
      </c>
      <c r="D14" s="6" t="s">
        <v>64</v>
      </c>
      <c r="E14" s="3">
        <v>12</v>
      </c>
      <c r="F14" s="3">
        <v>24</v>
      </c>
      <c r="H14" s="7">
        <v>10</v>
      </c>
      <c r="I14" s="13" t="s">
        <v>82</v>
      </c>
    </row>
    <row r="15" ht="20.1" customHeight="1" spans="1:9">
      <c r="A15" s="9"/>
      <c r="B15" s="6" t="s">
        <v>66</v>
      </c>
      <c r="C15" s="3" t="s">
        <v>80</v>
      </c>
      <c r="D15" s="6" t="s">
        <v>67</v>
      </c>
      <c r="E15" s="3">
        <v>20</v>
      </c>
      <c r="F15" s="3">
        <v>16</v>
      </c>
      <c r="H15" s="7">
        <v>11</v>
      </c>
      <c r="I15" s="13" t="s">
        <v>73</v>
      </c>
    </row>
    <row r="16" ht="20.1" customHeight="1" spans="1:9">
      <c r="A16" s="9"/>
      <c r="B16" s="6" t="s">
        <v>69</v>
      </c>
      <c r="C16" s="3" t="s">
        <v>80</v>
      </c>
      <c r="D16" s="6" t="s">
        <v>70</v>
      </c>
      <c r="E16" s="3">
        <v>30</v>
      </c>
      <c r="F16" s="3">
        <v>6</v>
      </c>
      <c r="H16" s="7">
        <v>12</v>
      </c>
      <c r="I16" s="13" t="s">
        <v>74</v>
      </c>
    </row>
    <row r="17" ht="20.1" customHeight="1" spans="1:9">
      <c r="A17" s="9"/>
      <c r="B17" s="6" t="s">
        <v>71</v>
      </c>
      <c r="C17" s="3" t="s">
        <v>80</v>
      </c>
      <c r="D17" s="6" t="s">
        <v>72</v>
      </c>
      <c r="E17" s="3">
        <v>18</v>
      </c>
      <c r="F17" s="3">
        <v>18</v>
      </c>
      <c r="H17" s="7">
        <v>13</v>
      </c>
      <c r="I17" s="13" t="s">
        <v>75</v>
      </c>
    </row>
    <row r="18" ht="20.1" customHeight="1" spans="1:10">
      <c r="A18" s="9"/>
      <c r="B18" s="6" t="s">
        <v>73</v>
      </c>
      <c r="C18" s="3" t="s">
        <v>80</v>
      </c>
      <c r="D18" s="6" t="s">
        <v>74</v>
      </c>
      <c r="E18" s="3">
        <v>20</v>
      </c>
      <c r="F18" s="3">
        <v>16</v>
      </c>
      <c r="H18" s="7">
        <v>14</v>
      </c>
      <c r="I18" s="18" t="s">
        <v>76</v>
      </c>
      <c r="J18" s="19" t="s">
        <v>83</v>
      </c>
    </row>
    <row r="19" ht="20.1" customHeight="1" spans="1:10">
      <c r="A19" s="9"/>
      <c r="B19" s="6" t="s">
        <v>75</v>
      </c>
      <c r="C19" s="3" t="s">
        <v>80</v>
      </c>
      <c r="D19" s="6" t="s">
        <v>76</v>
      </c>
      <c r="E19" s="3">
        <v>26</v>
      </c>
      <c r="F19" s="3">
        <v>10</v>
      </c>
      <c r="H19" s="7">
        <v>15</v>
      </c>
      <c r="I19" s="18" t="s">
        <v>84</v>
      </c>
      <c r="J19" s="19"/>
    </row>
    <row r="20" ht="20.1" customHeight="1" spans="1:10">
      <c r="A20" s="9"/>
      <c r="B20" s="6" t="s">
        <v>77</v>
      </c>
      <c r="C20" s="3" t="s">
        <v>80</v>
      </c>
      <c r="D20" s="6" t="s">
        <v>78</v>
      </c>
      <c r="E20" s="3">
        <v>14</v>
      </c>
      <c r="F20" s="3">
        <v>22</v>
      </c>
      <c r="H20" s="7">
        <v>16</v>
      </c>
      <c r="I20" s="18" t="s">
        <v>85</v>
      </c>
      <c r="J20" s="19"/>
    </row>
    <row r="21" ht="20.1" customHeight="1" spans="1:9">
      <c r="A21" s="9"/>
      <c r="B21" s="11"/>
      <c r="C21" s="2"/>
      <c r="D21" s="11"/>
      <c r="E21" s="2"/>
      <c r="F21" s="2"/>
      <c r="H21" s="12"/>
      <c r="I21" s="11"/>
    </row>
    <row r="22" ht="19.5" customHeight="1" spans="2:6">
      <c r="B22" s="3" t="s">
        <v>86</v>
      </c>
      <c r="C22" s="3"/>
      <c r="D22" s="3"/>
      <c r="E22" s="3"/>
      <c r="F22" s="3"/>
    </row>
    <row r="23" ht="20.1" customHeight="1" spans="2:6">
      <c r="B23" s="13"/>
      <c r="C23" s="3" t="s">
        <v>80</v>
      </c>
      <c r="D23" s="13"/>
      <c r="E23" s="3"/>
      <c r="F23" s="3"/>
    </row>
    <row r="24" ht="20.1" customHeight="1" spans="2:6">
      <c r="B24" s="13"/>
      <c r="C24" s="3" t="s">
        <v>80</v>
      </c>
      <c r="D24" s="13"/>
      <c r="E24" s="3"/>
      <c r="F24" s="3"/>
    </row>
  </sheetData>
  <mergeCells count="6">
    <mergeCell ref="H4:I4"/>
    <mergeCell ref="B12:F12"/>
    <mergeCell ref="B22:F22"/>
    <mergeCell ref="J5:J7"/>
    <mergeCell ref="J18:J20"/>
    <mergeCell ref="H2:I3"/>
  </mergeCells>
  <conditionalFormatting sqref="B3">
    <cfRule type="cellIs" dxfId="0" priority="45" stopIfTrue="1" operator="equal">
      <formula>"Exempt"</formula>
    </cfRule>
  </conditionalFormatting>
  <conditionalFormatting sqref="B4">
    <cfRule type="cellIs" dxfId="0" priority="44" stopIfTrue="1" operator="equal">
      <formula>"Exempt"</formula>
    </cfRule>
  </conditionalFormatting>
  <conditionalFormatting sqref="B5">
    <cfRule type="cellIs" dxfId="0" priority="43" stopIfTrue="1" operator="equal">
      <formula>"Exempt"</formula>
    </cfRule>
  </conditionalFormatting>
  <conditionalFormatting sqref="I5">
    <cfRule type="cellIs" dxfId="0" priority="27" stopIfTrue="1" operator="equal">
      <formula>"Exempt"</formula>
    </cfRule>
  </conditionalFormatting>
  <conditionalFormatting sqref="B6">
    <cfRule type="cellIs" dxfId="0" priority="42" stopIfTrue="1" operator="equal">
      <formula>"Exempt"</formula>
    </cfRule>
  </conditionalFormatting>
  <conditionalFormatting sqref="B7">
    <cfRule type="cellIs" dxfId="0" priority="41" stopIfTrue="1" operator="equal">
      <formula>"Exempt"</formula>
    </cfRule>
  </conditionalFormatting>
  <conditionalFormatting sqref="I7">
    <cfRule type="cellIs" dxfId="0" priority="26" stopIfTrue="1" operator="equal">
      <formula>"Exempt"</formula>
    </cfRule>
  </conditionalFormatting>
  <conditionalFormatting sqref="B8">
    <cfRule type="cellIs" dxfId="0" priority="39" stopIfTrue="1" operator="equal">
      <formula>"Exempt"</formula>
    </cfRule>
  </conditionalFormatting>
  <conditionalFormatting sqref="B9">
    <cfRule type="cellIs" dxfId="0" priority="40" stopIfTrue="1" operator="equal">
      <formula>"Exempt"</formula>
    </cfRule>
  </conditionalFormatting>
  <conditionalFormatting sqref="I9">
    <cfRule type="cellIs" dxfId="0" priority="25" stopIfTrue="1" operator="equal">
      <formula>"Exempt"</formula>
    </cfRule>
  </conditionalFormatting>
  <conditionalFormatting sqref="B10">
    <cfRule type="cellIs" dxfId="0" priority="38" stopIfTrue="1" operator="equal">
      <formula>"Exempt"</formula>
    </cfRule>
  </conditionalFormatting>
  <conditionalFormatting sqref="I11">
    <cfRule type="cellIs" dxfId="0" priority="24" stopIfTrue="1" operator="equal">
      <formula>"Exempt"</formula>
    </cfRule>
  </conditionalFormatting>
  <conditionalFormatting sqref="B13">
    <cfRule type="cellIs" dxfId="0" priority="9" stopIfTrue="1" operator="equal">
      <formula>"Exempt"</formula>
    </cfRule>
  </conditionalFormatting>
  <conditionalFormatting sqref="I13">
    <cfRule type="cellIs" dxfId="0" priority="23" stopIfTrue="1" operator="equal">
      <formula>"Exempt"</formula>
    </cfRule>
  </conditionalFormatting>
  <conditionalFormatting sqref="B14">
    <cfRule type="cellIs" dxfId="0" priority="8" stopIfTrue="1" operator="equal">
      <formula>"Exempt"</formula>
    </cfRule>
  </conditionalFormatting>
  <conditionalFormatting sqref="B15">
    <cfRule type="cellIs" dxfId="0" priority="7" stopIfTrue="1" operator="equal">
      <formula>"Exempt"</formula>
    </cfRule>
  </conditionalFormatting>
  <conditionalFormatting sqref="B16">
    <cfRule type="cellIs" dxfId="0" priority="6" stopIfTrue="1" operator="equal">
      <formula>"Exempt"</formula>
    </cfRule>
  </conditionalFormatting>
  <conditionalFormatting sqref="I16">
    <cfRule type="cellIs" dxfId="0" priority="21" stopIfTrue="1" operator="equal">
      <formula>"Exempt"</formula>
    </cfRule>
  </conditionalFormatting>
  <conditionalFormatting sqref="B17">
    <cfRule type="cellIs" dxfId="0" priority="5" stopIfTrue="1" operator="equal">
      <formula>"Exempt"</formula>
    </cfRule>
  </conditionalFormatting>
  <conditionalFormatting sqref="I17">
    <cfRule type="cellIs" dxfId="0" priority="22" stopIfTrue="1" operator="equal">
      <formula>"Exempt"</formula>
    </cfRule>
  </conditionalFormatting>
  <conditionalFormatting sqref="B18">
    <cfRule type="cellIs" dxfId="0" priority="3" stopIfTrue="1" operator="equal">
      <formula>"Exempt"</formula>
    </cfRule>
  </conditionalFormatting>
  <conditionalFormatting sqref="B19">
    <cfRule type="cellIs" dxfId="0" priority="4" stopIfTrue="1" operator="equal">
      <formula>"Exempt"</formula>
    </cfRule>
  </conditionalFormatting>
  <conditionalFormatting sqref="B20">
    <cfRule type="cellIs" dxfId="0" priority="2" stopIfTrue="1" operator="equal">
      <formula>"Exempt"</formula>
    </cfRule>
  </conditionalFormatting>
  <conditionalFormatting sqref="I20">
    <cfRule type="cellIs" dxfId="0" priority="20" stopIfTrue="1" operator="equal">
      <formula>"Exempt"</formula>
    </cfRule>
  </conditionalFormatting>
  <conditionalFormatting sqref="B21">
    <cfRule type="cellIs" dxfId="0" priority="58" stopIfTrue="1" operator="equal">
      <formula>"Exempt"</formula>
    </cfRule>
  </conditionalFormatting>
  <conditionalFormatting sqref="D21">
    <cfRule type="cellIs" dxfId="0" priority="57" stopIfTrue="1" operator="equal">
      <formula>"Exempt"</formula>
    </cfRule>
  </conditionalFormatting>
  <conditionalFormatting sqref="B23">
    <cfRule type="cellIs" dxfId="0" priority="56" stopIfTrue="1" operator="equal">
      <formula>"Exempt"</formula>
    </cfRule>
  </conditionalFormatting>
  <conditionalFormatting sqref="B24">
    <cfRule type="cellIs" dxfId="0" priority="55" stopIfTrue="1" operator="equal">
      <formula>"Exempt"</formula>
    </cfRule>
  </conditionalFormatting>
  <conditionalFormatting sqref="A13:A21">
    <cfRule type="cellIs" dxfId="0" priority="75" stopIfTrue="1" operator="equal">
      <formula>"Exempt"</formula>
    </cfRule>
  </conditionalFormatting>
  <conditionalFormatting sqref="C3:C10">
    <cfRule type="cellIs" dxfId="0" priority="76" stopIfTrue="1" operator="equal">
      <formula>"Exempt"</formula>
    </cfRule>
  </conditionalFormatting>
  <conditionalFormatting sqref="D3:D10">
    <cfRule type="cellIs" dxfId="0" priority="37" stopIfTrue="1" operator="equal">
      <formula>"Exempt"</formula>
    </cfRule>
  </conditionalFormatting>
  <conditionalFormatting sqref="D13:D20">
    <cfRule type="cellIs" dxfId="0" priority="1" stopIfTrue="1" operator="equal">
      <formula>"Exempt"</formula>
    </cfRule>
  </conditionalFormatting>
  <conditionalFormatting sqref="D23:D24">
    <cfRule type="cellIs" dxfId="0" priority="54" stopIfTrue="1" operator="equal">
      <formula>"Exempt"</formula>
    </cfRule>
  </conditionalFormatting>
  <conditionalFormatting sqref="A3:A10 I5:I8 I10:I21">
    <cfRule type="cellIs" dxfId="0" priority="77" stopIfTrue="1" operator="equal">
      <formula>"Exempt"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DIV 2 Gr A</vt:lpstr>
      <vt:lpstr>DIV 2 Gr B</vt:lpstr>
      <vt:lpstr>CLASST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Manu</cp:lastModifiedBy>
  <dcterms:created xsi:type="dcterms:W3CDTF">2006-10-25T14:55:00Z</dcterms:created>
  <dcterms:modified xsi:type="dcterms:W3CDTF">2025-10-23T08:50:58Z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F0477BA34E6A456896EED9A98A9BD690_13</vt:lpwstr>
  </property>
  <property fmtid="{D5CDD505-2E9C-101B-9397-08002B2CF9AE}" pid="3" name="KSOProductBuildVer">
    <vt:lpwstr>1036-12.2.0.23131</vt:lpwstr>
  </property>
</Properties>
</file>